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IAO/PERFORMANCE/OBIETTIVI DIRIGENTI/Assegnazioni/Post_Assestamento_PIAO/"/>
    </mc:Choice>
  </mc:AlternateContent>
  <xr:revisionPtr revIDLastSave="142" documentId="13_ncr:1_{13EC2FB6-FECD-4CF5-8E4E-97EC2FC7E3A4}" xr6:coauthVersionLast="47" xr6:coauthVersionMax="47" xr10:uidLastSave="{48DDB1F6-B360-4998-A211-AA432C39A9E7}"/>
  <bookViews>
    <workbookView xWindow="-110" yWindow="-110" windowWidth="38620" windowHeight="2122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OB.'!$A$1:$M$26</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2" l="1"/>
  <c r="F8" i="24"/>
  <c r="A8" i="24"/>
  <c r="B8" i="24"/>
  <c r="C8" i="24"/>
  <c r="D8" i="24"/>
  <c r="E8" i="24"/>
  <c r="A5" i="24"/>
  <c r="A6" i="24"/>
  <c r="A7" i="24"/>
  <c r="A4" i="24"/>
  <c r="B7" i="24"/>
  <c r="C7" i="24"/>
  <c r="D7" i="24"/>
  <c r="E7" i="24"/>
  <c r="F7" i="24"/>
  <c r="L13" i="22"/>
  <c r="K21" i="22"/>
  <c r="C14" i="24"/>
  <c r="E14" i="24"/>
  <c r="F14" i="24"/>
  <c r="F13" i="24"/>
  <c r="E13" i="24"/>
  <c r="C13" i="24"/>
  <c r="F12" i="24"/>
  <c r="E12" i="24"/>
  <c r="C12" i="24"/>
  <c r="B12" i="24"/>
  <c r="J28" i="27"/>
  <c r="B5" i="24"/>
  <c r="C5" i="24"/>
  <c r="D5" i="24"/>
  <c r="E5" i="24"/>
  <c r="F5" i="24"/>
  <c r="B6" i="24"/>
  <c r="C6" i="24"/>
  <c r="D6" i="24"/>
  <c r="E6" i="24"/>
  <c r="F6" i="24"/>
  <c r="C4" i="24"/>
  <c r="D4" i="24"/>
  <c r="E4" i="24"/>
  <c r="F4" i="24"/>
  <c r="B4" i="24"/>
  <c r="E32" i="27"/>
  <c r="J23" i="27"/>
  <c r="J31" i="27"/>
  <c r="J30" i="27"/>
  <c r="J29" i="27"/>
  <c r="J18" i="27"/>
  <c r="J19" i="27"/>
  <c r="J16" i="27"/>
  <c r="J21" i="27"/>
  <c r="J25" i="27"/>
  <c r="J26" i="27"/>
  <c r="L10" i="22"/>
  <c r="L11" i="22"/>
  <c r="L12" i="22"/>
  <c r="J27" i="27"/>
  <c r="J24" i="27"/>
  <c r="J22" i="27"/>
  <c r="J20" i="27"/>
  <c r="J17" i="27"/>
  <c r="J15" i="27"/>
  <c r="J14" i="27"/>
  <c r="J13" i="27"/>
  <c r="L9" i="22"/>
  <c r="I32" i="27"/>
  <c r="G32" i="27"/>
  <c r="B32" i="27"/>
  <c r="L14" i="22" l="1"/>
  <c r="J32" i="27"/>
  <c r="J33" i="27" l="1"/>
  <c r="J34" i="27" s="1"/>
</calcChain>
</file>

<file path=xl/sharedStrings.xml><?xml version="1.0" encoding="utf-8"?>
<sst xmlns="http://schemas.openxmlformats.org/spreadsheetml/2006/main" count="301" uniqueCount="246">
  <si>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</si>
  <si>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LEGALE, PRIVACY e TRATTAMENTI ACCESSORI e PENSIONISTICI</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</si>
  <si>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</si>
  <si>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</si>
  <si>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</si>
  <si>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</si>
  <si>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</si>
  <si>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</si>
  <si>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</si>
  <si>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</si>
  <si>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</si>
  <si>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</si>
  <si>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</si>
  <si>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</si>
  <si>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</si>
  <si>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</si>
  <si>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</si>
  <si>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Dott.ssa Gabriella FORMICA</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</si>
  <si>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</si>
  <si>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</si>
  <si>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</si>
  <si>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</si>
  <si>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</si>
  <si>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</si>
  <si>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</si>
  <si>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</si>
  <si>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Strategico - PSA- TRAIETTORIA Semplificazione e Università Agile </t>
  </si>
  <si>
    <r>
      <t xml:space="preserve">Rafforzamento del livello di tutela dei dati personali.                                                                                   
</t>
    </r>
    <r>
      <rPr>
        <b/>
        <sz val="9"/>
        <rFont val="Corbel"/>
        <family val="2"/>
      </rPr>
      <t>Analisi delle attuali misure organizzative ai fini della tutela dei dati personali in Ateneo e adempimenti necessari per il superamento di eventuali criticità rilevate</t>
    </r>
    <r>
      <rPr>
        <sz val="9"/>
        <rFont val="Corbel"/>
        <family val="2"/>
      </rPr>
      <t xml:space="preserve"> </t>
    </r>
  </si>
  <si>
    <t>Stato di avanzamento dell'attività</t>
  </si>
  <si>
    <t xml:space="preserve">Relazione al Rettore e al DG entro il 31.7.2023 in ordine agli adempimenti da porre in essere  - in ordine di priorità - in  attuazione della vigente  disciplina in materia di privacy, con proposta di soluzioni volte al superamento di eventuali criticità e del supporto a tal fine previsto.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</si>
  <si>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</si>
  <si>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</si>
  <si>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</si>
  <si>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</si>
  <si>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</si>
  <si>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</si>
  <si>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</si>
  <si>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</si>
  <si>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</si>
  <si>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</si>
  <si>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</si>
  <si>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Miglioramento organizzativo. 
Riassetto dell'Ufficio Legale.</t>
  </si>
  <si>
    <t>Stato di avanzamento</t>
  </si>
  <si>
    <t>A) entro il 30.9.2023: trasmissione al DG di una proposta della dirigente di riassetto organizzativo dell'Ufficio Legale, strutturato eventualmente anche in Reparti, tenuto conto dei diversi contenziosi curati e delle distinte giurisdizioni, previa analisi comparativa degli Uffici legali presenti in Amministrazioni Pubbliche sovrapponibili all'Ateneo federiciano
B) a valle dell'esame della proposta dal parte del DG e delle determinazioni in merito, contributo della dirigente - per la parte di competenza -  all'attuazione del riassetto, anche in ordine ad eventuali  nuovi profili/professionalità da reclutare/assegnare</t>
  </si>
  <si>
    <t>TOTALE</t>
    <phoneticPr fontId="3" type="noConversion"/>
  </si>
  <si>
    <t>obiettivi  di performance organizzativa collegati all’ascolto dell’utenza ed alle conseguenti azioni di miglioramento
peso complessivo 5%*** della retribuzione di risultato complessiva</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</si>
  <si>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</si>
  <si>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</si>
  <si>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</si>
  <si>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</si>
  <si>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</si>
  <si>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</si>
  <si>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</si>
  <si>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</si>
  <si>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</si>
  <si>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</si>
  <si>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</si>
  <si>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</si>
  <si>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Presa in carico del protocollo informatico assegnato alla Ripartizione ed agli uffici ad essa afferenti ed eventuale smistamento</t>
  </si>
  <si>
    <t>Assistenza al personale T.A. e dirigente nella compilazione dell'istanza di autorizzazione/comunicazione svolgimento incarico extra-istituzionale</t>
  </si>
  <si>
    <t>Verifica preventiva compatibilità incarico extra-istituzionale con lo status di dipendente pubblico, a richiesta del dipendente</t>
  </si>
  <si>
    <t>Assistenza al personale prossimo alla pensione, o già in pensione per cause impreviste, nella compilazione ed invio della domanda di pensione online</t>
  </si>
  <si>
    <t>Effettuazione dei conteggi di anzianità contributiva ai fini del trattamento di quiescenza e del trattamento di fine servizio/fine rapporto, a richiesta dei dipendenti</t>
  </si>
  <si>
    <t>Invio all'INPS, attraverso l’apposito applicativo online, del modello di riscatto ai fini del trattamento di fine servizio a seguito della ricezione della relativa istanza da parte dei dipendenti</t>
  </si>
  <si>
    <t>Verifica e bonifica dei dati economici e giuridici delle posizioni assicurative nella Procedura Nuova Passweb, a richiesta dei dipendenti o di altri enti</t>
  </si>
  <si>
    <t>Assistenza al personale tecnico-amministrativo per tutti i procedimenti curati dall'ufficio, in particolare con riferimento alla documentazione da produrre di volta in volta</t>
  </si>
  <si>
    <t>Ricezione delle istanze di permesso sindacale (statutario o per mandato) e tempestivo inserimento nella piattaforma GEDAP del Dipartimento della Funzione Pubblica e nella piattaforma CSA (Carriere e Stipendi di Ateneo)</t>
  </si>
  <si>
    <t>Supporto ai Responsabili di Struttura  sui presupposti e sulle modalità di svolgimento dell'attività lavorativa articolata in turni e sulla rimodulazione e utilizzo delle ore lavorative di straordinario (utenti interni)</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</si>
  <si>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</si>
  <si>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</si>
  <si>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</si>
  <si>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</si>
  <si>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Dott.ssa Gabriella FORMICA</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</si>
  <si>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</si>
  <si>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</si>
  <si>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</si>
  <si>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</si>
  <si>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</si>
  <si>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</si>
  <si>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</si>
  <si>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</si>
  <si>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</si>
  <si>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</si>
  <si>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</si>
  <si>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</si>
  <si>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</si>
  <si>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</si>
  <si>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</si>
  <si>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</si>
  <si>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</si>
  <si>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</si>
  <si>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</si>
  <si>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</si>
  <si>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</si>
  <si>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</si>
  <si>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</si>
  <si>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</si>
  <si>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</si>
  <si>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</si>
  <si>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</si>
  <si>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</si>
  <si>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</si>
  <si>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</si>
  <si>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</si>
  <si>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</si>
  <si>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</si>
  <si>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</si>
  <si>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</si>
  <si>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</si>
  <si>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</si>
  <si>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</si>
  <si>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</si>
  <si>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</si>
  <si>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</si>
  <si>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</si>
  <si>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Affari Speciali del Personale prot. n. __ in data ____
Ufficio Legale prot. n. __ in data ____
Ufficio Pensioni prot. n. __ in data ____
Ufficio Privacy prot. n. __ in data ____
Ufficio Relazioni Sindacali e Trattamento Accessorio prot. n. __ in data ____
Ufficio Supporto Legale ai Dipartimenti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</si>
  <si>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</si>
  <si>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</si>
  <si>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</si>
  <si>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</si>
  <si>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</si>
  <si>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</si>
  <si>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</si>
  <si>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</si>
  <si>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</si>
  <si>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</si>
  <si>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</si>
  <si>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</si>
  <si>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</si>
  <si>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</si>
  <si>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</si>
  <si>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</si>
  <si>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</si>
  <si>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</si>
  <si>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</si>
  <si>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</si>
  <si>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</si>
  <si>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</si>
  <si>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rPr>
      <t xml:space="preserve">**Si ricorda che  a partire dal 2022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rPr>
      <t>per la voce D.2c: il 31/01/2024; per la voce D.2d: il 29/02/2024</t>
    </r>
    <r>
      <rPr>
        <sz val="12"/>
        <color rgb="FF000000"/>
        <rFont val="Times New Roman"/>
      </rPr>
      <t xml:space="preserve">) per uno o più unità di personale, il dirigente è chiamato a riportare nella scheda anche la data in cui la scheda di autovalutazione è stata trasmessa dall'interessato al dirigente.
</t>
    </r>
    <r>
      <rPr>
        <b/>
        <sz val="12"/>
        <color rgb="FF000000"/>
        <rFont val="Times New Roman"/>
      </rPr>
      <t>N.B.</t>
    </r>
    <r>
      <rPr>
        <sz val="12"/>
        <color rgb="FF000000"/>
        <rFont val="Times New Roman"/>
      </rPr>
      <t xml:space="preserve"> ricorre una</t>
    </r>
    <r>
      <rPr>
        <i/>
        <sz val="12"/>
        <color rgb="FF000000"/>
        <rFont val="Times New Roman"/>
      </rPr>
      <t xml:space="preserve"> valutazione negativa</t>
    </r>
    <r>
      <rPr>
        <sz val="12"/>
        <color rgb="FF000000"/>
        <rFont val="Times New Roman"/>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rPr>
      <t>responsabilità dirigenziale ex articolo 21 del Dlgs 165/2001</t>
    </r>
    <r>
      <rPr>
        <sz val="12"/>
        <color rgb="FF000000"/>
        <rFont val="Times New Roman"/>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</si>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</sst>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b/>
      <i/>
      <u/>
      <sz val="9"/>
      <name val="Corbel"/>
      <family val="2"/>
    </font>
    <font>
      <sz val="12"/>
      <color rgb="FF000000"/>
      <name val="Times New Roman"/>
    </font>
    <font>
      <b/>
      <sz val="12"/>
      <color rgb="FF000000"/>
      <name val="Times New Roman"/>
    </font>
    <font>
      <i/>
      <sz val="12"/>
      <color rgb="FF000000"/>
      <name val="Times New Roman"/>
    </font>
    <font>
      <sz val="9"/>
      <color rgb="FF000000"/>
      <name val="Calibri"/>
    </font>
    <font>
      <sz val="9"/>
      <name val="Calibri"/>
      <family val="2"/>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0">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0" fontId="5" fillId="0" borderId="17" xfId="0" applyFont="1" applyBorder="1" applyAlignment="1" applyProtection="1">
      <alignment horizontal="center" vertical="top" wrapText="1"/>
      <protection locked="0"/>
    </xf>
    <xf numFmtId="0" fontId="0" fillId="0" borderId="17" xfId="0" applyBorder="1" applyProtection="1">
      <protection locked="0"/>
    </xf>
    <xf numFmtId="0" fontId="16" fillId="0" borderId="17" xfId="0" applyFont="1" applyBorder="1" applyAlignment="1" applyProtection="1">
      <alignment horizontal="center" vertical="top" wrapText="1"/>
      <protection locked="0"/>
    </xf>
    <xf numFmtId="10" fontId="14" fillId="2" borderId="17" xfId="3" applyNumberFormat="1" applyFont="1" applyFill="1" applyBorder="1" applyAlignment="1" applyProtection="1">
      <alignment horizontal="center" vertical="center" wrapText="1"/>
      <protection locked="0"/>
    </xf>
    <xf numFmtId="0" fontId="19" fillId="2" borderId="17" xfId="0" applyFont="1" applyFill="1" applyBorder="1" applyAlignment="1" applyProtection="1">
      <alignment horizontal="center" vertical="center"/>
      <protection locked="0"/>
    </xf>
    <xf numFmtId="0" fontId="44" fillId="0" borderId="61" xfId="0" applyFont="1" applyBorder="1" applyAlignment="1">
      <alignment wrapText="1"/>
    </xf>
    <xf numFmtId="0" fontId="44" fillId="0" borderId="62" xfId="0" applyFont="1" applyBorder="1" applyAlignment="1">
      <alignment wrapText="1"/>
    </xf>
    <xf numFmtId="0" fontId="44" fillId="0" borderId="62" xfId="0" applyFont="1" applyBorder="1" applyAlignment="1">
      <alignment horizontal="center" wrapText="1"/>
    </xf>
    <xf numFmtId="0" fontId="2" fillId="0" borderId="17" xfId="0" applyFont="1" applyBorder="1"/>
    <xf numFmtId="0" fontId="2" fillId="0" borderId="17" xfId="1" applyBorder="1"/>
    <xf numFmtId="0" fontId="49" fillId="0" borderId="17" xfId="1" applyFont="1" applyBorder="1" applyAlignment="1">
      <alignment horizontal="center" vertical="center" wrapText="1"/>
    </xf>
    <xf numFmtId="9" fontId="49" fillId="0" borderId="17" xfId="1" applyNumberFormat="1" applyFont="1" applyBorder="1" applyAlignment="1">
      <alignment horizontal="center" vertical="center" wrapText="1"/>
    </xf>
    <xf numFmtId="0" fontId="50"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pplyProtection="1">
      <alignment horizontal="center" vertical="center" wrapText="1"/>
      <protection locked="0"/>
    </xf>
    <xf numFmtId="10" fontId="14" fillId="2" borderId="19" xfId="3" applyNumberFormat="1" applyFont="1" applyFill="1" applyBorder="1" applyAlignment="1" applyProtection="1">
      <alignment horizontal="center" vertical="center" wrapText="1"/>
      <protection locked="0"/>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38" xfId="0" applyFont="1" applyBorder="1" applyAlignment="1">
      <alignment vertical="center" wrapText="1"/>
    </xf>
    <xf numFmtId="0" fontId="26" fillId="0" borderId="39" xfId="0" applyFont="1" applyBorder="1" applyAlignment="1">
      <alignment vertical="center" wrapText="1"/>
    </xf>
    <xf numFmtId="9" fontId="26" fillId="0" borderId="18" xfId="0" applyNumberFormat="1" applyFont="1" applyBorder="1" applyAlignment="1">
      <alignment horizontal="center" vertical="center" wrapText="1"/>
    </xf>
    <xf numFmtId="9" fontId="26" fillId="0" borderId="23"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9" fontId="26"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46"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4"/>
  <sheetViews>
    <sheetView topLeftCell="A10" zoomScaleNormal="100" zoomScaleSheetLayoutView="100" workbookViewId="0">
      <selection activeCell="C6" sqref="C6"/>
    </sheetView>
  </sheetViews>
  <sheetFormatPr defaultColWidth="12.85546875" defaultRowHeight="12.6"/>
  <cols>
    <col min="1" max="1" width="3.28515625" customWidth="1"/>
    <col min="2" max="2" width="15.85546875" customWidth="1"/>
    <col min="3" max="3" width="22" customWidth="1"/>
    <col min="4" max="4" width="4.7109375" bestFit="1" customWidth="1"/>
    <col min="5" max="5" width="16.85546875" customWidth="1"/>
    <col min="6" max="6" width="24.2851562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6" t="s">
        <v>0</v>
      </c>
      <c r="C1" s="227"/>
      <c r="D1" s="227"/>
      <c r="E1" s="227"/>
      <c r="F1" s="227"/>
      <c r="G1" s="227"/>
      <c r="H1" s="227"/>
      <c r="I1" s="227"/>
      <c r="J1" s="227"/>
      <c r="K1" s="227"/>
      <c r="L1" s="228"/>
    </row>
    <row r="2" spans="1:12" ht="21.95" customHeight="1">
      <c r="B2" s="229" t="s">
        <v>1</v>
      </c>
      <c r="C2" s="230"/>
      <c r="D2" s="230"/>
      <c r="E2" s="230"/>
      <c r="F2" s="230"/>
      <c r="G2" s="230"/>
      <c r="H2" s="230"/>
      <c r="I2" s="230"/>
      <c r="J2" s="230"/>
      <c r="K2" s="230"/>
      <c r="L2" s="231"/>
    </row>
    <row r="3" spans="1:12" ht="48">
      <c r="A3" s="31" t="s">
        <v>2</v>
      </c>
      <c r="B3" s="31" t="s">
        <v>3</v>
      </c>
      <c r="C3" s="31" t="s">
        <v>4</v>
      </c>
      <c r="D3" s="31" t="s">
        <v>5</v>
      </c>
      <c r="E3" s="31" t="s">
        <v>6</v>
      </c>
      <c r="F3" s="31" t="s">
        <v>7</v>
      </c>
      <c r="G3" s="122" t="s">
        <v>8</v>
      </c>
      <c r="H3" s="31" t="s">
        <v>9</v>
      </c>
      <c r="I3" s="122" t="s">
        <v>10</v>
      </c>
      <c r="J3" s="31" t="s">
        <v>9</v>
      </c>
      <c r="K3" s="31" t="s">
        <v>11</v>
      </c>
      <c r="L3" s="31" t="s">
        <v>9</v>
      </c>
    </row>
    <row r="4" spans="1:12" ht="103.5">
      <c r="A4" s="203">
        <f>'2. SCHEDA VAL. FIN. OB.'!A9</f>
        <v>3</v>
      </c>
      <c r="B4" s="142" t="str">
        <f>'2. SCHEDA VAL. FIN. OB.'!B9</f>
        <v xml:space="preserve">Strategico - PSA- TRAIETTORIA Semplificazione e Università Agile </v>
      </c>
      <c r="C4" s="142" t="str">
        <f>'2. SCHEDA VAL. FIN. OB.'!C9</f>
        <v xml:space="preserve">Rafforzamento del livello di tutela dei dati personali.                                                                                   
Analisi delle attuali misure organizzative ai fini della tutela dei dati personali in Ateneo e adempimenti necessari per il superamento di eventuali criticità rilevate </v>
      </c>
      <c r="D4" s="205">
        <f>'2. SCHEDA VAL. FIN. OB.'!D9</f>
        <v>0.3</v>
      </c>
      <c r="E4" s="142" t="str">
        <f>'2. SCHEDA VAL. FIN. OB.'!E9</f>
        <v>Stato di avanzamento dell'attività</v>
      </c>
      <c r="F4" s="142" t="str">
        <f>'2. SCHEDA VAL. FIN. OB.'!F9</f>
        <v xml:space="preserve">Relazione al Rettore e al DG entro il 31.7.2023 in ordine agli adempimenti da porre in essere  - in ordine di priorità - in  attuazione della vigente  disciplina in materia di privacy, con proposta di soluzioni volte al superamento di eventuali criticità e del supporto a tal fine previsto. </v>
      </c>
      <c r="G4" s="210"/>
      <c r="H4" s="210"/>
      <c r="I4" s="210"/>
      <c r="J4" s="210"/>
      <c r="K4" s="210"/>
      <c r="L4" s="210"/>
    </row>
    <row r="5" spans="1:12" ht="114.75" customHeight="1">
      <c r="A5" s="203">
        <f>'2. SCHEDA VAL. FIN. OB.'!A10</f>
        <v>4</v>
      </c>
      <c r="B5" s="142" t="str">
        <f>'2. SCHEDA VAL. FIN. OB.'!B10</f>
        <v xml:space="preserve">Parità di Genere - GEP – Azione n. 6 </v>
      </c>
      <c r="C5" s="142" t="str">
        <f>'2. SCHEDA VAL. FIN. OB.'!C10</f>
        <v>Revisione del linguaggio di genere nella comunicazione istituzionale/amministrativa                                              
Adozione in Ateneo di un linguaggio inclusivo e rispettoso del genere                                                                Revisione della Modulistica amministrativa in ottica di genere</v>
      </c>
      <c r="D5" s="205">
        <f>'2. SCHEDA VAL. FIN. OB.'!D10</f>
        <v>0.05</v>
      </c>
      <c r="E5" s="142" t="str">
        <f>'2. SCHEDA VAL. FIN. OB.'!E10</f>
        <v>%   percentuale di moduli revisionati rispetto ai moduli amministrativi pubblicati sul sito web di Ateneo, nella sezione Modulistica</v>
      </c>
      <c r="F5" s="142" t="str">
        <f>'2. SCHEDA VAL. FIN. OB.'!F10</f>
        <v>B) 50%</v>
      </c>
      <c r="G5" s="210"/>
      <c r="H5" s="210"/>
      <c r="I5" s="210"/>
      <c r="J5" s="210"/>
      <c r="K5" s="210"/>
      <c r="L5" s="210"/>
    </row>
    <row r="6" spans="1:12" ht="197.25" customHeight="1">
      <c r="A6" s="203">
        <f>'2. SCHEDA VAL. FIN. OB.'!A11</f>
        <v>5</v>
      </c>
      <c r="B6" s="142" t="str">
        <f>'2. SCHEDA VAL. FIN. OB.'!B11</f>
        <v xml:space="preserve">Strategico - PSA- TRAIETTORIA Semplificazione e Università Agile                                   
Parità di Genere - GEP - Azione 1A - Lavoro Agile </v>
      </c>
      <c r="C6" s="142" t="str">
        <f>'2. SCHEDA VAL. FIN. OB.'!C11</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6" s="205">
        <f>'2. SCHEDA VAL. FIN. OB.'!D11</f>
        <v>0.15</v>
      </c>
      <c r="E6" s="142" t="str">
        <f>'2. SCHEDA VAL. FIN. OB.'!E11</f>
        <v xml:space="preserve">% di contributo, per la parte di competenza, al raggiugimento dei target di Ateneo, fissati per questo obiettivo  nell'appendice 3.2.B del PIAO: SI/NO </v>
      </c>
      <c r="F6" s="142" t="str">
        <f>'2. SCHEDA VAL. FIN. OB.'!F11</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6" s="210"/>
      <c r="H6" s="210"/>
      <c r="I6" s="210"/>
      <c r="J6" s="210"/>
      <c r="K6" s="210"/>
      <c r="L6" s="210"/>
    </row>
    <row r="7" spans="1:12" ht="111" customHeight="1">
      <c r="A7" s="203">
        <f>'2. SCHEDA VAL. FIN. OB.'!A12</f>
        <v>11</v>
      </c>
      <c r="B7" s="142" t="str">
        <f>'2. SCHEDA VAL. FIN. OB.'!B12</f>
        <v>Prevenzione della Corruzione e Trasparenza</v>
      </c>
      <c r="C7" s="142" t="str">
        <f>'2. SCHEDA VAL. FIN. OB.'!C12</f>
        <v xml:space="preserve">Rafforzamento e difesa dei valori etici e dell’integrità nella comunità accademica. Attuazione, per la parte di competenza, delle azioni per la trasparenza e la prevenzione della corruzione, precisato nella tabella 2.2.2 AT: cfr. ob AT dir </v>
      </c>
      <c r="D7" s="205">
        <f>'2. SCHEDA VAL. FIN. OB.'!D12</f>
        <v>0.2</v>
      </c>
      <c r="E7" s="142" t="str">
        <f>'2. SCHEDA VAL. FIN. OB.'!E12</f>
        <v xml:space="preserve">cfr. tabella 2.2.2 AT - ob AT dir </v>
      </c>
      <c r="F7" s="142" t="str">
        <f>'2. SCHEDA VAL. FIN. OB.'!F12</f>
        <v xml:space="preserve">cfr. tabella 2.2.2 AT - ob AT dir </v>
      </c>
      <c r="G7" s="210"/>
      <c r="H7" s="210"/>
      <c r="I7" s="210"/>
      <c r="J7" s="210"/>
      <c r="K7" s="210"/>
      <c r="L7" s="210"/>
    </row>
    <row r="8" spans="1:12" ht="259.5" customHeight="1">
      <c r="A8" s="203">
        <f>'2. SCHEDA VAL. FIN. OB.'!A13</f>
        <v>25</v>
      </c>
      <c r="B8" s="142" t="str">
        <f>'2. SCHEDA VAL. FIN. OB.'!B13</f>
        <v xml:space="preserve">Strategico - PSA- TRAIETTORIA Semplificazione e Università Agile </v>
      </c>
      <c r="C8" s="142" t="str">
        <f>'2. SCHEDA VAL. FIN. OB.'!C13</f>
        <v>Miglioramento organizzativo. 
Riassetto dell'Ufficio Legale.</v>
      </c>
      <c r="D8" s="205">
        <f>'2. SCHEDA VAL. FIN. OB.'!D13</f>
        <v>0.3</v>
      </c>
      <c r="E8" s="142" t="str">
        <f>'2. SCHEDA VAL. FIN. OB.'!E13</f>
        <v>Stato di avanzamento</v>
      </c>
      <c r="F8" s="142" t="str">
        <f>'2. SCHEDA VAL. FIN. OB.'!F13</f>
        <v>A) entro il 30.9.2023: trasmissione al DG di una proposta della dirigente di riassetto organizzativo dell'Ufficio Legale, strutturato eventualmente anche in Reparti, tenuto conto dei diversi contenziosi curati e delle distinte giurisdizioni, previa analisi comparativa degli Uffici legali presenti in Amministrazioni Pubbliche sovrapponibili all'Ateneo federiciano
B) a valle dell'esame della proposta dal parte del DG e delle determinazioni in merito, contributo della dirigente - per la parte di competenza -  all'attuazione del riassetto, anche in ordine ad eventuali  nuovi profili/professionalità da reclutare/assegnare</v>
      </c>
      <c r="G8" s="210"/>
      <c r="H8" s="210"/>
      <c r="I8" s="210"/>
      <c r="J8" s="210"/>
      <c r="K8" s="210"/>
      <c r="L8" s="210"/>
    </row>
    <row r="10" spans="1:12" ht="24.75" customHeight="1">
      <c r="B10" s="226" t="s">
        <v>12</v>
      </c>
      <c r="C10" s="227"/>
      <c r="D10" s="227"/>
      <c r="E10" s="227"/>
      <c r="F10" s="227"/>
      <c r="G10" s="227"/>
      <c r="H10" s="227"/>
      <c r="I10" s="227"/>
      <c r="J10" s="227"/>
      <c r="K10" s="227"/>
      <c r="L10" s="228"/>
    </row>
    <row r="11" spans="1:12" ht="48">
      <c r="A11" s="31" t="s">
        <v>2</v>
      </c>
      <c r="B11" s="31" t="s">
        <v>3</v>
      </c>
      <c r="C11" s="232" t="s">
        <v>4</v>
      </c>
      <c r="D11" s="233"/>
      <c r="E11" s="31" t="s">
        <v>6</v>
      </c>
      <c r="F11" s="31" t="s">
        <v>7</v>
      </c>
      <c r="G11" s="122" t="s">
        <v>8</v>
      </c>
      <c r="H11" s="31" t="s">
        <v>9</v>
      </c>
      <c r="I11" s="122" t="s">
        <v>10</v>
      </c>
      <c r="J11" s="31" t="s">
        <v>9</v>
      </c>
      <c r="K11" s="31" t="s">
        <v>11</v>
      </c>
      <c r="L11" s="31" t="s">
        <v>9</v>
      </c>
    </row>
    <row r="12" spans="1:12" ht="69">
      <c r="A12" s="220">
        <v>19</v>
      </c>
      <c r="B12" s="223" t="str">
        <f>'2. SCHEDA VAL. FIN. OB.'!B18</f>
        <v xml:space="preserve">Strategico - PSA- TRAIETTORIA Semplificazione e Università Agile </v>
      </c>
      <c r="C12" s="221" t="str">
        <f>'2. SCHEDA VAL. FIN. OB.'!C18</f>
        <v>A. analisi delle criticità evidenziatesi nel corso delle diverse indagini già avviate in Ateneo negli anni 2020/2021/2022 per la rilevazione del grado di soddisfazione</v>
      </c>
      <c r="D12" s="222"/>
      <c r="E12" s="142" t="str">
        <f>'2. SCHEDA VAL. FIN. OB.'!E18</f>
        <v xml:space="preserve">A)  % di attuazione, per la parte di competenza </v>
      </c>
      <c r="F12" s="142" t="str">
        <f>'2. SCHEDA VAL. FIN. OB.'!F18</f>
        <v xml:space="preserve">A) 100%, con invio di una relazione al DG via pec, entro 60 gg dalla ricezione degli esiti delle precedenti indagini da parte dell'ufficio organizzazione e performance </v>
      </c>
      <c r="G12" s="210"/>
      <c r="H12" s="210"/>
      <c r="I12" s="210"/>
      <c r="J12" s="210"/>
      <c r="K12" s="210"/>
      <c r="L12" s="210"/>
    </row>
    <row r="13" spans="1:12" ht="34.5">
      <c r="A13" s="220"/>
      <c r="B13" s="224"/>
      <c r="C13" s="221" t="str">
        <f>'2. SCHEDA VAL. FIN. OB.'!C19</f>
        <v>B. conseguente progettazione e avvio di azioni di miglioramento con riferimento, a specifici servizi</v>
      </c>
      <c r="D13" s="222"/>
      <c r="E13" s="142" t="str">
        <f>'2. SCHEDA VAL. FIN. OB.'!E19</f>
        <v xml:space="preserve">B)  % di attuazione, per la parte di competenza </v>
      </c>
      <c r="F13" s="142" t="str">
        <f>'2. SCHEDA VAL. FIN. OB.'!F19</f>
        <v xml:space="preserve">B) 100%, con invio - entro il 31.10.2023 - di una relazione al DG, via pec </v>
      </c>
      <c r="G13" s="210"/>
      <c r="H13" s="210"/>
      <c r="I13" s="210"/>
      <c r="J13" s="210"/>
      <c r="K13" s="210"/>
      <c r="L13" s="210"/>
    </row>
    <row r="14" spans="1:12" ht="45.95">
      <c r="A14" s="220"/>
      <c r="B14" s="225"/>
      <c r="C14" s="221" t="str">
        <f>'2. SCHEDA VAL. FIN. OB.'!C20</f>
        <v>C. progettazione e avvio di ulteriori indagini per l’ascolto dell’utenza di Ateneo, con riferimento a specifici servizi</v>
      </c>
      <c r="D14" s="222"/>
      <c r="E14" s="142" t="str">
        <f>'2. SCHEDA VAL. FIN. OB.'!E20</f>
        <v>C) contributo alla progettazione e allo svolgimento delle indagini</v>
      </c>
      <c r="F14" s="142" t="str">
        <f>'2. SCHEDA VAL. FIN. OB.'!F20</f>
        <v>C) sì, per la parte di competenza</v>
      </c>
      <c r="G14" s="210"/>
      <c r="H14" s="210"/>
      <c r="I14" s="210"/>
      <c r="J14" s="210"/>
      <c r="K14" s="210"/>
      <c r="L14" s="210"/>
    </row>
  </sheetData>
  <sheetProtection algorithmName="SHA-512" hashValue="KrGaYdX/ymaIaTbTMIFNzNLS9/SQvuE8CXyiqkIWhIacTnlYHkSgSK9k4hbPQmEu16VC0k122acq+fy0ycOtXg==" saltValue="GfxHdvUFNvU2i3rUYKMK1g==" spinCount="100000" sheet="1" objects="1" scenarios="1"/>
  <mergeCells count="9">
    <mergeCell ref="A12:A14"/>
    <mergeCell ref="C13:D13"/>
    <mergeCell ref="C14:D14"/>
    <mergeCell ref="B12:B14"/>
    <mergeCell ref="B1:L1"/>
    <mergeCell ref="B2:L2"/>
    <mergeCell ref="B10:L10"/>
    <mergeCell ref="C11:D11"/>
    <mergeCell ref="C12:D12"/>
  </mergeCells>
  <phoneticPr fontId="3" type="noConversion"/>
  <dataValidations count="1">
    <dataValidation type="list" allowBlank="1" showInputMessage="1" showErrorMessage="1" sqref="L12:L14 J12:J14 H12:H14 J4:J8 H4:H8 L4:L8"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tabSelected="1" zoomScaleNormal="100" zoomScaleSheetLayoutView="100" workbookViewId="0">
      <selection activeCell="H13" sqref="H13"/>
    </sheetView>
  </sheetViews>
  <sheetFormatPr defaultRowHeight="12.6"/>
  <cols>
    <col min="1" max="1" width="3.28515625" customWidth="1"/>
    <col min="2" max="2" width="32.42578125" customWidth="1"/>
    <col min="3" max="3" width="30.7109375" customWidth="1"/>
    <col min="4" max="4" width="5.8554687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34" t="s">
        <v>13</v>
      </c>
      <c r="C1" s="235"/>
      <c r="D1" s="235"/>
      <c r="E1" s="235"/>
      <c r="F1" s="235"/>
      <c r="G1" s="235"/>
      <c r="H1" s="235"/>
      <c r="I1" s="235"/>
      <c r="J1" s="235"/>
      <c r="K1" s="235"/>
      <c r="L1" s="235"/>
      <c r="M1" s="236"/>
    </row>
    <row r="2" spans="1:13" ht="23.25" customHeight="1">
      <c r="B2" s="131" t="s">
        <v>14</v>
      </c>
      <c r="C2" s="18"/>
      <c r="D2" s="19"/>
      <c r="E2" s="19"/>
      <c r="F2" s="19"/>
      <c r="G2" s="19"/>
      <c r="H2" s="19"/>
      <c r="I2" s="19"/>
      <c r="J2" s="19"/>
      <c r="K2" s="19"/>
      <c r="L2" s="19"/>
      <c r="M2" s="132"/>
    </row>
    <row r="3" spans="1:13" ht="10.5" customHeight="1">
      <c r="B3" s="133"/>
      <c r="C3" s="16"/>
      <c r="D3" s="3"/>
      <c r="E3" s="3"/>
      <c r="F3" s="3"/>
      <c r="G3" s="3"/>
      <c r="H3" s="3"/>
      <c r="I3" s="3"/>
      <c r="J3" s="3"/>
      <c r="K3" s="3"/>
      <c r="L3" s="3"/>
      <c r="M3" s="134"/>
    </row>
    <row r="4" spans="1:13" s="34" customFormat="1">
      <c r="B4" s="352" t="s">
        <v>15</v>
      </c>
      <c r="C4" s="353"/>
      <c r="D4" s="353"/>
      <c r="E4" s="353"/>
      <c r="F4" s="353"/>
      <c r="G4" s="33"/>
      <c r="H4" s="33"/>
      <c r="I4" s="33"/>
      <c r="J4" s="143"/>
      <c r="K4" s="143"/>
      <c r="L4" s="143"/>
      <c r="M4" s="135"/>
    </row>
    <row r="5" spans="1:13" s="34" customFormat="1">
      <c r="B5" s="352" t="s">
        <v>16</v>
      </c>
      <c r="C5" s="353"/>
      <c r="D5" s="353"/>
      <c r="E5" s="353"/>
      <c r="F5" s="353"/>
      <c r="G5" s="33"/>
      <c r="H5" s="33"/>
      <c r="I5" s="33"/>
      <c r="J5" s="143"/>
      <c r="K5" s="143"/>
      <c r="L5" s="143"/>
      <c r="M5" s="135"/>
    </row>
    <row r="6" spans="1:13" s="34" customFormat="1">
      <c r="B6" s="352" t="s">
        <v>17</v>
      </c>
      <c r="C6" s="353"/>
      <c r="D6" s="353"/>
      <c r="E6" s="353"/>
      <c r="F6" s="353"/>
      <c r="G6" s="33"/>
      <c r="H6" s="33"/>
      <c r="I6" s="33"/>
      <c r="J6" s="143"/>
      <c r="K6" s="143"/>
      <c r="L6" s="143"/>
      <c r="M6" s="135"/>
    </row>
    <row r="7" spans="1:13" ht="15.6">
      <c r="B7" s="136"/>
      <c r="C7" s="13"/>
      <c r="D7" s="13"/>
      <c r="E7" s="14"/>
      <c r="F7" s="14"/>
      <c r="G7" s="14"/>
      <c r="H7" s="14"/>
      <c r="I7" s="14"/>
      <c r="J7" s="15"/>
      <c r="K7" s="15"/>
      <c r="L7" s="15"/>
      <c r="M7" s="137"/>
    </row>
    <row r="8" spans="1:13" ht="41.1" customHeight="1">
      <c r="A8" s="28" t="s">
        <v>2</v>
      </c>
      <c r="B8" s="28" t="s">
        <v>18</v>
      </c>
      <c r="C8" s="200" t="s">
        <v>19</v>
      </c>
      <c r="D8" s="28" t="s">
        <v>5</v>
      </c>
      <c r="E8" s="28" t="s">
        <v>6</v>
      </c>
      <c r="F8" s="28" t="s">
        <v>7</v>
      </c>
      <c r="G8" s="28" t="s">
        <v>20</v>
      </c>
      <c r="H8" s="29" t="s">
        <v>21</v>
      </c>
      <c r="I8" s="29" t="s">
        <v>22</v>
      </c>
      <c r="J8" s="138"/>
      <c r="K8" s="29" t="s">
        <v>23</v>
      </c>
      <c r="L8" s="30" t="s">
        <v>24</v>
      </c>
      <c r="M8" s="30" t="s">
        <v>25</v>
      </c>
    </row>
    <row r="9" spans="1:13" ht="108">
      <c r="A9" s="203">
        <v>3</v>
      </c>
      <c r="B9" s="124" t="s">
        <v>26</v>
      </c>
      <c r="C9" s="123" t="s">
        <v>27</v>
      </c>
      <c r="D9" s="67">
        <v>0.3</v>
      </c>
      <c r="E9" s="68" t="s">
        <v>28</v>
      </c>
      <c r="F9" s="68" t="s">
        <v>29</v>
      </c>
      <c r="G9" s="68"/>
      <c r="H9" s="35"/>
      <c r="I9" s="35"/>
      <c r="J9" s="139"/>
      <c r="K9" s="36"/>
      <c r="L9" s="32">
        <f>+K9*D9</f>
        <v>0</v>
      </c>
      <c r="M9" s="209"/>
    </row>
    <row r="10" spans="1:13" ht="84">
      <c r="A10" s="203">
        <v>4</v>
      </c>
      <c r="B10" s="124" t="s">
        <v>30</v>
      </c>
      <c r="C10" s="123" t="s">
        <v>31</v>
      </c>
      <c r="D10" s="67">
        <v>0.05</v>
      </c>
      <c r="E10" s="68" t="s">
        <v>32</v>
      </c>
      <c r="F10" s="68" t="s">
        <v>33</v>
      </c>
      <c r="G10" s="68"/>
      <c r="H10" s="35"/>
      <c r="I10" s="35"/>
      <c r="J10" s="139"/>
      <c r="K10" s="36"/>
      <c r="L10" s="32">
        <f t="shared" ref="L10:L12" si="0">+K10*D10</f>
        <v>0</v>
      </c>
      <c r="M10" s="209"/>
    </row>
    <row r="11" spans="1:13" ht="168">
      <c r="A11" s="203">
        <v>5</v>
      </c>
      <c r="B11" s="124" t="s">
        <v>34</v>
      </c>
      <c r="C11" s="123" t="s">
        <v>35</v>
      </c>
      <c r="D11" s="67">
        <v>0.15</v>
      </c>
      <c r="E11" s="68" t="s">
        <v>36</v>
      </c>
      <c r="F11" s="68" t="s">
        <v>37</v>
      </c>
      <c r="G11" s="68"/>
      <c r="H11" s="35"/>
      <c r="I11" s="35"/>
      <c r="J11" s="139"/>
      <c r="K11" s="36"/>
      <c r="L11" s="32">
        <f t="shared" si="0"/>
        <v>0</v>
      </c>
      <c r="M11" s="209"/>
    </row>
    <row r="12" spans="1:13" ht="75.75">
      <c r="A12" s="203">
        <v>11</v>
      </c>
      <c r="B12" s="124" t="s">
        <v>38</v>
      </c>
      <c r="C12" s="123" t="s">
        <v>39</v>
      </c>
      <c r="D12" s="67">
        <v>0.2</v>
      </c>
      <c r="E12" s="68" t="s">
        <v>40</v>
      </c>
      <c r="F12" s="68" t="s">
        <v>40</v>
      </c>
      <c r="G12" s="68"/>
      <c r="H12" s="35"/>
      <c r="I12" s="35"/>
      <c r="J12" s="139"/>
      <c r="K12" s="36"/>
      <c r="L12" s="32">
        <f t="shared" si="0"/>
        <v>0</v>
      </c>
      <c r="M12" s="209"/>
    </row>
    <row r="13" spans="1:13" ht="276">
      <c r="A13" s="214">
        <v>25</v>
      </c>
      <c r="B13" s="124" t="s">
        <v>26</v>
      </c>
      <c r="C13" s="123" t="s">
        <v>41</v>
      </c>
      <c r="D13" s="67">
        <v>0.3</v>
      </c>
      <c r="E13" s="68" t="s">
        <v>42</v>
      </c>
      <c r="F13" s="68" t="s">
        <v>43</v>
      </c>
      <c r="G13" s="68"/>
      <c r="H13" s="35"/>
      <c r="I13" s="35"/>
      <c r="J13" s="139"/>
      <c r="K13" s="36"/>
      <c r="L13" s="32">
        <f t="shared" ref="L13" si="1">+K13*D13</f>
        <v>0</v>
      </c>
      <c r="M13" s="209"/>
    </row>
    <row r="14" spans="1:13" ht="35.1" customHeight="1">
      <c r="B14" s="127"/>
      <c r="C14" s="128"/>
      <c r="D14" s="219">
        <f>SUM(D9:D13)</f>
        <v>1</v>
      </c>
      <c r="E14" s="128"/>
      <c r="F14" s="128"/>
      <c r="G14" s="128"/>
      <c r="H14" s="128"/>
      <c r="I14" s="130"/>
      <c r="J14" s="140"/>
      <c r="K14" s="125" t="s">
        <v>44</v>
      </c>
      <c r="L14" s="126">
        <f>SUM(L9:L12)</f>
        <v>0</v>
      </c>
      <c r="M14" s="129"/>
    </row>
    <row r="15" spans="1:13">
      <c r="B15" s="141"/>
      <c r="C15" s="3"/>
      <c r="D15" s="3"/>
      <c r="E15" s="3"/>
      <c r="F15" s="3"/>
      <c r="G15" s="3"/>
      <c r="H15" s="3"/>
      <c r="I15" s="3"/>
      <c r="J15" s="3"/>
      <c r="K15" s="3"/>
      <c r="L15" s="3"/>
      <c r="M15" s="3"/>
    </row>
    <row r="16" spans="1:13" ht="30.75" customHeight="1">
      <c r="B16" s="242" t="s">
        <v>45</v>
      </c>
      <c r="C16" s="243"/>
      <c r="D16" s="243"/>
      <c r="E16" s="243"/>
      <c r="F16" s="243"/>
      <c r="G16" s="243"/>
      <c r="H16" s="243"/>
      <c r="I16" s="243"/>
      <c r="J16" s="243"/>
      <c r="K16" s="243"/>
      <c r="L16" s="243"/>
      <c r="M16" s="244"/>
    </row>
    <row r="17" spans="1:14" ht="41.1" customHeight="1">
      <c r="A17" s="28" t="s">
        <v>2</v>
      </c>
      <c r="B17" s="201" t="s">
        <v>18</v>
      </c>
      <c r="C17" s="254" t="s">
        <v>19</v>
      </c>
      <c r="D17" s="255"/>
      <c r="E17" s="201" t="s">
        <v>6</v>
      </c>
      <c r="F17" s="201" t="s">
        <v>7</v>
      </c>
      <c r="G17" s="201" t="s">
        <v>20</v>
      </c>
      <c r="H17" s="202" t="s">
        <v>21</v>
      </c>
      <c r="I17" s="202" t="s">
        <v>22</v>
      </c>
      <c r="J17" s="245"/>
      <c r="K17" s="202" t="s">
        <v>23</v>
      </c>
      <c r="L17" s="248" t="s">
        <v>25</v>
      </c>
      <c r="M17" s="249"/>
    </row>
    <row r="18" spans="1:14" ht="78">
      <c r="A18" s="220">
        <v>19</v>
      </c>
      <c r="B18" s="258" t="s">
        <v>26</v>
      </c>
      <c r="C18" s="256" t="s">
        <v>46</v>
      </c>
      <c r="D18" s="257"/>
      <c r="E18" s="204" t="s">
        <v>47</v>
      </c>
      <c r="F18" s="204" t="s">
        <v>48</v>
      </c>
      <c r="G18" s="206"/>
      <c r="H18" s="207"/>
      <c r="I18" s="207"/>
      <c r="J18" s="246"/>
      <c r="K18" s="207"/>
      <c r="L18" s="250"/>
      <c r="M18" s="251"/>
    </row>
    <row r="19" spans="1:14" ht="39">
      <c r="A19" s="220"/>
      <c r="B19" s="259"/>
      <c r="C19" s="256" t="s">
        <v>49</v>
      </c>
      <c r="D19" s="257"/>
      <c r="E19" s="204" t="s">
        <v>50</v>
      </c>
      <c r="F19" s="204" t="s">
        <v>51</v>
      </c>
      <c r="G19" s="206"/>
      <c r="H19" s="207"/>
      <c r="I19" s="207"/>
      <c r="J19" s="246"/>
      <c r="K19" s="207"/>
      <c r="L19" s="250"/>
      <c r="M19" s="251"/>
    </row>
    <row r="20" spans="1:14" ht="51" customHeight="1">
      <c r="A20" s="220"/>
      <c r="B20" s="260"/>
      <c r="C20" s="256" t="s">
        <v>52</v>
      </c>
      <c r="D20" s="257"/>
      <c r="E20" s="204" t="s">
        <v>53</v>
      </c>
      <c r="F20" s="204" t="s">
        <v>54</v>
      </c>
      <c r="G20" s="208"/>
      <c r="H20" s="207"/>
      <c r="I20" s="207"/>
      <c r="J20" s="247"/>
      <c r="K20" s="207"/>
      <c r="L20" s="250"/>
      <c r="M20" s="251"/>
    </row>
    <row r="21" spans="1:14" ht="35.1" customHeight="1">
      <c r="B21" s="127"/>
      <c r="C21" s="128"/>
      <c r="D21" s="128"/>
      <c r="E21" s="128"/>
      <c r="F21" s="128"/>
      <c r="G21" s="128"/>
      <c r="H21" s="128"/>
      <c r="I21" s="125" t="s">
        <v>44</v>
      </c>
      <c r="J21" s="140"/>
      <c r="K21" s="126">
        <f>SUM(K18:K20)</f>
        <v>0</v>
      </c>
      <c r="L21" s="252"/>
      <c r="M21" s="253"/>
    </row>
    <row r="24" spans="1:14" ht="36" customHeight="1">
      <c r="B24" s="238" t="s">
        <v>55</v>
      </c>
      <c r="C24" s="239"/>
      <c r="D24" s="239"/>
      <c r="E24" s="239"/>
      <c r="F24" s="239"/>
      <c r="G24" s="239"/>
      <c r="H24" s="239"/>
      <c r="I24" s="239"/>
      <c r="J24" s="239"/>
      <c r="K24" s="239"/>
      <c r="L24" s="239"/>
      <c r="M24" s="239"/>
      <c r="N24" s="4"/>
    </row>
    <row r="25" spans="1:14" ht="66.75" customHeight="1">
      <c r="B25" s="240" t="s">
        <v>56</v>
      </c>
      <c r="C25" s="241"/>
      <c r="D25" s="241"/>
      <c r="E25" s="241"/>
      <c r="F25" s="241"/>
      <c r="G25" s="241"/>
      <c r="H25" s="241"/>
      <c r="I25" s="241"/>
      <c r="J25" s="241"/>
      <c r="K25" s="241"/>
      <c r="L25" s="241"/>
    </row>
    <row r="26" spans="1:14" ht="15.6">
      <c r="B26" s="21" t="s">
        <v>57</v>
      </c>
    </row>
    <row r="27" spans="1:14" ht="57.95">
      <c r="B27" s="211" t="s">
        <v>58</v>
      </c>
      <c r="C27" s="149"/>
      <c r="D27" s="237"/>
      <c r="E27" s="149"/>
      <c r="F27" s="149"/>
      <c r="G27" s="149"/>
    </row>
    <row r="28" spans="1:14" ht="87">
      <c r="B28" s="212" t="s">
        <v>59</v>
      </c>
      <c r="C28" s="149"/>
      <c r="D28" s="237"/>
      <c r="E28" s="149"/>
      <c r="F28" s="149"/>
      <c r="G28" s="149"/>
    </row>
    <row r="29" spans="1:14" ht="57.95">
      <c r="B29" s="212" t="s">
        <v>60</v>
      </c>
      <c r="C29" s="150"/>
      <c r="D29" s="150"/>
      <c r="E29" s="150"/>
      <c r="F29" s="150"/>
      <c r="G29" s="150"/>
    </row>
    <row r="30" spans="1:14" ht="72.599999999999994">
      <c r="B30" s="212" t="s">
        <v>61</v>
      </c>
    </row>
    <row r="31" spans="1:14" ht="72.599999999999994">
      <c r="B31" s="212" t="s">
        <v>62</v>
      </c>
    </row>
    <row r="32" spans="1:14" ht="87">
      <c r="B32" s="212" t="s">
        <v>63</v>
      </c>
    </row>
    <row r="33" spans="2:2" ht="57.95">
      <c r="B33" s="213" t="s">
        <v>64</v>
      </c>
    </row>
    <row r="34" spans="2:2" ht="87">
      <c r="B34" s="212" t="s">
        <v>65</v>
      </c>
    </row>
    <row r="35" spans="2:2" ht="101.45">
      <c r="B35" s="212" t="s">
        <v>66</v>
      </c>
    </row>
    <row r="36" spans="2:2" ht="101.45">
      <c r="B36" s="213" t="s">
        <v>67</v>
      </c>
    </row>
  </sheetData>
  <sheetProtection algorithmName="SHA-512" hashValue="XvJFVJsev2eXGNXhhJRco2r6EGqK0Ys52QibchvDWJ1oet5vx7llvIcf9FRI2gBbo4NYfvd3PACMM5rCFzC/9Q==" saltValue="OkED5GZcaBhZ3f8rbSCyGg==" spinCount="100000" sheet="1" objects="1" scenarios="1" formatColumns="0" formatRows="0"/>
  <mergeCells count="20">
    <mergeCell ref="D27:D28"/>
    <mergeCell ref="B24:M24"/>
    <mergeCell ref="B25:L25"/>
    <mergeCell ref="B16:M16"/>
    <mergeCell ref="J17:J20"/>
    <mergeCell ref="L17:M17"/>
    <mergeCell ref="L18:M18"/>
    <mergeCell ref="L19:M19"/>
    <mergeCell ref="L20:M20"/>
    <mergeCell ref="L21:M21"/>
    <mergeCell ref="C17:D17"/>
    <mergeCell ref="C18:D18"/>
    <mergeCell ref="C19:D19"/>
    <mergeCell ref="C20:D20"/>
    <mergeCell ref="B18:B20"/>
    <mergeCell ref="A18:A20"/>
    <mergeCell ref="B1:M1"/>
    <mergeCell ref="B4:F4"/>
    <mergeCell ref="B5:F5"/>
    <mergeCell ref="B6:F6"/>
  </mergeCells>
  <phoneticPr fontId="3" type="noConversion"/>
  <printOptions horizontalCentered="1"/>
  <pageMargins left="0.35433070866141736" right="0.35433070866141736" top="0.35433070866141736" bottom="0.35433070866141736" header="0.31496062992125984" footer="0.31496062992125984"/>
  <pageSetup paperSize="256" scale="96" fitToHeight="0" orientation="landscape" r:id="rId1"/>
  <rowBreaks count="1" manualBreakCount="1">
    <brk id="15"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zoomScaleNormal="100" zoomScaleSheetLayoutView="90" workbookViewId="0">
      <selection activeCell="D24" sqref="D24"/>
    </sheetView>
  </sheetViews>
  <sheetFormatPr defaultRowHeight="12.6"/>
  <cols>
    <col min="1" max="1" width="18" customWidth="1"/>
    <col min="2" max="2" width="7.42578125" customWidth="1"/>
    <col min="3" max="3" width="32.140625" customWidth="1"/>
    <col min="4" max="4" width="29.7109375" customWidth="1"/>
    <col min="5" max="5" width="8.85546875" customWidth="1"/>
    <col min="6" max="6" width="0.28515625" hidden="1" customWidth="1"/>
    <col min="7" max="7" width="28.5703125"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ht="12.95" thickBot="1"/>
    <row r="2" spans="1:13">
      <c r="A2" s="279" t="s">
        <v>68</v>
      </c>
      <c r="B2" s="280"/>
      <c r="C2" s="280"/>
      <c r="D2" s="280"/>
      <c r="E2" s="280"/>
      <c r="F2" s="280"/>
      <c r="G2" s="280"/>
      <c r="H2" s="280"/>
      <c r="I2" s="280"/>
      <c r="J2" s="280"/>
      <c r="K2" s="281"/>
      <c r="L2" s="80"/>
      <c r="M2" s="79"/>
    </row>
    <row r="3" spans="1:13" ht="28.35" customHeight="1" thickBot="1">
      <c r="A3" s="282" t="s">
        <v>69</v>
      </c>
      <c r="B3" s="283"/>
      <c r="C3" s="283"/>
      <c r="D3" s="283"/>
      <c r="E3" s="283"/>
      <c r="F3" s="283"/>
      <c r="G3" s="283"/>
      <c r="H3" s="283"/>
      <c r="I3" s="283"/>
      <c r="J3" s="283"/>
      <c r="K3" s="284"/>
      <c r="L3" s="81"/>
      <c r="M3" s="79"/>
    </row>
    <row r="4" spans="1:13" ht="14.45">
      <c r="A4" s="285" t="s">
        <v>70</v>
      </c>
      <c r="B4" s="285"/>
      <c r="C4" s="285"/>
      <c r="D4" s="285"/>
      <c r="E4" s="285"/>
      <c r="F4" s="285"/>
      <c r="G4" s="285"/>
      <c r="H4" s="285"/>
      <c r="I4" s="285"/>
      <c r="J4" s="285"/>
      <c r="K4" s="285"/>
      <c r="L4" s="37"/>
      <c r="M4" s="79"/>
    </row>
    <row r="5" spans="1:13" ht="14.45">
      <c r="A5" s="82"/>
      <c r="B5" s="82"/>
      <c r="C5" s="82"/>
      <c r="D5" s="82"/>
      <c r="E5" s="82"/>
      <c r="F5" s="82"/>
      <c r="G5" s="82"/>
      <c r="H5" s="82"/>
      <c r="I5" s="82"/>
      <c r="J5" s="82"/>
      <c r="K5" s="82"/>
      <c r="L5" s="37"/>
      <c r="M5" s="79"/>
    </row>
    <row r="6" spans="1:13" ht="14.45">
      <c r="A6" s="354" t="s">
        <v>15</v>
      </c>
      <c r="B6" s="354"/>
      <c r="C6" s="354"/>
      <c r="D6" s="354"/>
      <c r="E6" s="354"/>
      <c r="F6" s="83"/>
      <c r="G6" s="83"/>
      <c r="H6" s="83"/>
      <c r="I6" s="83"/>
      <c r="J6" s="83"/>
      <c r="K6" s="83"/>
      <c r="L6" s="37"/>
      <c r="M6" s="79"/>
    </row>
    <row r="7" spans="1:13" ht="14.45">
      <c r="A7" s="355" t="s">
        <v>71</v>
      </c>
      <c r="B7" s="355"/>
      <c r="C7" s="355"/>
      <c r="D7" s="355"/>
      <c r="E7" s="355"/>
      <c r="F7" s="83"/>
      <c r="G7" s="83"/>
      <c r="H7" s="83"/>
      <c r="I7" s="83"/>
      <c r="J7" s="83"/>
      <c r="K7" s="83"/>
      <c r="L7" s="37"/>
      <c r="M7" s="79"/>
    </row>
    <row r="8" spans="1:13" ht="14.45">
      <c r="A8" s="354" t="s">
        <v>72</v>
      </c>
      <c r="B8" s="354"/>
      <c r="C8" s="354"/>
      <c r="D8" s="354"/>
      <c r="E8" s="354"/>
      <c r="F8" s="83"/>
      <c r="G8" s="83"/>
      <c r="H8" s="83"/>
      <c r="I8" s="83"/>
      <c r="J8" s="83"/>
      <c r="K8" s="83"/>
      <c r="L8" s="37"/>
      <c r="M8" s="79"/>
    </row>
    <row r="9" spans="1:13" ht="14.1">
      <c r="A9" s="356"/>
      <c r="B9" s="356"/>
      <c r="C9" s="356"/>
      <c r="D9" s="356"/>
      <c r="E9" s="356"/>
      <c r="F9" s="37"/>
      <c r="G9" s="37"/>
      <c r="H9" s="37"/>
      <c r="I9" s="37"/>
      <c r="J9" s="37"/>
      <c r="K9" s="37"/>
      <c r="L9" s="37"/>
      <c r="M9" s="79"/>
    </row>
    <row r="10" spans="1:13" ht="14.45" thickBot="1">
      <c r="A10" s="37"/>
      <c r="B10" s="37"/>
      <c r="C10" s="37"/>
      <c r="D10" s="37"/>
      <c r="E10" s="37"/>
      <c r="F10" s="37"/>
      <c r="G10" s="37"/>
      <c r="H10" s="37"/>
      <c r="I10" s="37"/>
      <c r="J10" s="37"/>
      <c r="K10" s="37"/>
      <c r="L10" s="37"/>
      <c r="M10" s="79"/>
    </row>
    <row r="11" spans="1:13" ht="54">
      <c r="A11" s="286" t="s">
        <v>73</v>
      </c>
      <c r="B11" s="290" t="s">
        <v>5</v>
      </c>
      <c r="C11" s="286" t="s">
        <v>74</v>
      </c>
      <c r="D11" s="286" t="s">
        <v>75</v>
      </c>
      <c r="E11" s="290" t="s">
        <v>76</v>
      </c>
      <c r="F11" s="288"/>
      <c r="G11" s="286" t="s">
        <v>77</v>
      </c>
      <c r="H11" s="286" t="s">
        <v>78</v>
      </c>
      <c r="I11" s="286" t="s">
        <v>79</v>
      </c>
      <c r="J11" s="59" t="s">
        <v>80</v>
      </c>
      <c r="K11" s="293" t="s">
        <v>81</v>
      </c>
      <c r="L11" s="294"/>
      <c r="M11" s="86"/>
    </row>
    <row r="12" spans="1:13" ht="42.6" customHeight="1" thickBot="1">
      <c r="A12" s="287"/>
      <c r="B12" s="291"/>
      <c r="C12" s="287"/>
      <c r="D12" s="287"/>
      <c r="E12" s="292"/>
      <c r="F12" s="289"/>
      <c r="G12" s="287"/>
      <c r="H12" s="287"/>
      <c r="I12" s="287"/>
      <c r="J12" s="60" t="s">
        <v>82</v>
      </c>
      <c r="K12" s="295"/>
      <c r="L12" s="296"/>
      <c r="M12" s="86"/>
    </row>
    <row r="13" spans="1:13" ht="84.6" customHeight="1">
      <c r="A13" s="267" t="s">
        <v>83</v>
      </c>
      <c r="B13" s="269">
        <v>0.15</v>
      </c>
      <c r="C13" s="38" t="s">
        <v>84</v>
      </c>
      <c r="D13" s="96" t="s">
        <v>85</v>
      </c>
      <c r="E13" s="99">
        <v>0.4</v>
      </c>
      <c r="F13" s="101"/>
      <c r="G13" s="105"/>
      <c r="H13" s="62"/>
      <c r="I13" s="61"/>
      <c r="J13" s="89">
        <f>I13*E13*$B$13</f>
        <v>0</v>
      </c>
      <c r="K13" s="261"/>
      <c r="L13" s="262"/>
      <c r="M13" s="86"/>
    </row>
    <row r="14" spans="1:13" ht="102" customHeight="1">
      <c r="A14" s="268"/>
      <c r="B14" s="271"/>
      <c r="C14" s="97" t="s">
        <v>86</v>
      </c>
      <c r="D14" s="98" t="s">
        <v>87</v>
      </c>
      <c r="E14" s="100">
        <v>0.6</v>
      </c>
      <c r="F14" s="39"/>
      <c r="G14" s="102"/>
      <c r="H14" s="88"/>
      <c r="I14" s="102"/>
      <c r="J14" s="90">
        <f>I14*E14*$B$13</f>
        <v>0</v>
      </c>
      <c r="K14" s="272"/>
      <c r="L14" s="273"/>
      <c r="M14" s="86"/>
    </row>
    <row r="15" spans="1:13" ht="76.5">
      <c r="A15" s="267" t="s">
        <v>88</v>
      </c>
      <c r="B15" s="269">
        <v>0.15</v>
      </c>
      <c r="C15" s="94" t="s">
        <v>89</v>
      </c>
      <c r="D15" s="96" t="s">
        <v>90</v>
      </c>
      <c r="E15" s="99">
        <v>0.6</v>
      </c>
      <c r="F15" s="101"/>
      <c r="G15" s="105"/>
      <c r="H15" s="62"/>
      <c r="I15" s="61"/>
      <c r="J15" s="89">
        <f>I15*E15*$B$15</f>
        <v>0</v>
      </c>
      <c r="K15" s="261"/>
      <c r="L15" s="262"/>
      <c r="M15" s="86"/>
    </row>
    <row r="16" spans="1:13" ht="167.25">
      <c r="A16" s="268"/>
      <c r="B16" s="270"/>
      <c r="C16" s="97" t="s">
        <v>91</v>
      </c>
      <c r="D16" s="103" t="s">
        <v>92</v>
      </c>
      <c r="E16" s="100">
        <v>0.4</v>
      </c>
      <c r="F16" s="104"/>
      <c r="G16" s="106"/>
      <c r="H16" s="64"/>
      <c r="I16" s="107"/>
      <c r="J16" s="91">
        <f>I16*E16*$B$15</f>
        <v>0</v>
      </c>
      <c r="K16" s="108"/>
      <c r="L16" s="109"/>
      <c r="M16" s="86"/>
    </row>
    <row r="17" spans="1:13" ht="60.75">
      <c r="A17" s="274" t="s">
        <v>93</v>
      </c>
      <c r="B17" s="269">
        <v>0.3</v>
      </c>
      <c r="C17" s="94" t="s">
        <v>94</v>
      </c>
      <c r="D17" s="96" t="s">
        <v>95</v>
      </c>
      <c r="E17" s="111">
        <v>0.1</v>
      </c>
      <c r="F17" s="101"/>
      <c r="G17" s="105"/>
      <c r="H17" s="62"/>
      <c r="I17" s="61"/>
      <c r="J17" s="89">
        <f t="shared" ref="J17:J22" si="0">I17*E17*$B$17</f>
        <v>0</v>
      </c>
      <c r="K17" s="261"/>
      <c r="L17" s="262"/>
      <c r="M17" s="86"/>
    </row>
    <row r="18" spans="1:13" ht="43.5">
      <c r="A18" s="275"/>
      <c r="B18" s="277"/>
      <c r="C18" s="95" t="s">
        <v>96</v>
      </c>
      <c r="D18" s="110" t="s">
        <v>97</v>
      </c>
      <c r="E18" s="112">
        <v>0.15</v>
      </c>
      <c r="F18" s="114"/>
      <c r="G18" s="117"/>
      <c r="H18" s="63"/>
      <c r="I18" s="58"/>
      <c r="J18" s="118">
        <f t="shared" si="0"/>
        <v>0</v>
      </c>
      <c r="K18" s="74"/>
      <c r="L18" s="84"/>
      <c r="M18" s="86"/>
    </row>
    <row r="19" spans="1:13" ht="121.5">
      <c r="A19" s="275"/>
      <c r="B19" s="277"/>
      <c r="C19" s="95" t="s">
        <v>98</v>
      </c>
      <c r="D19" s="110" t="s">
        <v>99</v>
      </c>
      <c r="E19" s="112">
        <v>0.15</v>
      </c>
      <c r="F19" s="114"/>
      <c r="G19" s="117"/>
      <c r="H19" s="63"/>
      <c r="I19" s="58"/>
      <c r="J19" s="118">
        <f t="shared" si="0"/>
        <v>0</v>
      </c>
      <c r="K19" s="74"/>
      <c r="L19" s="84"/>
      <c r="M19" s="86"/>
    </row>
    <row r="20" spans="1:13" ht="66.95" customHeight="1">
      <c r="A20" s="275"/>
      <c r="B20" s="277"/>
      <c r="C20" s="95" t="s">
        <v>100</v>
      </c>
      <c r="D20" s="110" t="s">
        <v>101</v>
      </c>
      <c r="E20" s="112">
        <v>0.1</v>
      </c>
      <c r="F20" s="115"/>
      <c r="G20" s="117"/>
      <c r="H20" s="63"/>
      <c r="I20" s="58"/>
      <c r="J20" s="118">
        <f t="shared" si="0"/>
        <v>0</v>
      </c>
      <c r="K20" s="263"/>
      <c r="L20" s="264"/>
      <c r="M20" s="86"/>
    </row>
    <row r="21" spans="1:13" ht="106.5">
      <c r="A21" s="275"/>
      <c r="B21" s="277"/>
      <c r="C21" s="95" t="s">
        <v>102</v>
      </c>
      <c r="D21" s="110" t="s">
        <v>103</v>
      </c>
      <c r="E21" s="112">
        <v>0.15</v>
      </c>
      <c r="F21" s="115"/>
      <c r="G21" s="117"/>
      <c r="H21" s="63"/>
      <c r="I21" s="58"/>
      <c r="J21" s="118">
        <f t="shared" si="0"/>
        <v>0</v>
      </c>
      <c r="K21" s="74"/>
      <c r="L21" s="84"/>
      <c r="M21" s="86"/>
    </row>
    <row r="22" spans="1:13" ht="101.45">
      <c r="A22" s="275"/>
      <c r="B22" s="277"/>
      <c r="C22" s="95" t="s">
        <v>104</v>
      </c>
      <c r="D22" s="110" t="s">
        <v>105</v>
      </c>
      <c r="E22" s="112">
        <v>0.1</v>
      </c>
      <c r="F22" s="115"/>
      <c r="G22" s="117"/>
      <c r="H22" s="63"/>
      <c r="I22" s="58"/>
      <c r="J22" s="118">
        <f t="shared" si="0"/>
        <v>0</v>
      </c>
      <c r="K22" s="263"/>
      <c r="L22" s="264"/>
      <c r="M22" s="86"/>
    </row>
    <row r="23" spans="1:13" ht="147.6">
      <c r="A23" s="276"/>
      <c r="B23" s="278"/>
      <c r="C23" s="93" t="s">
        <v>106</v>
      </c>
      <c r="D23" s="98" t="s">
        <v>107</v>
      </c>
      <c r="E23" s="113">
        <v>0.25</v>
      </c>
      <c r="F23" s="116"/>
      <c r="G23" s="106"/>
      <c r="H23" s="64"/>
      <c r="I23" s="107"/>
      <c r="J23" s="91">
        <f>I23*E23*$B$17</f>
        <v>0</v>
      </c>
      <c r="K23" s="265"/>
      <c r="L23" s="266"/>
      <c r="M23" s="86"/>
    </row>
    <row r="24" spans="1:13" ht="137.25">
      <c r="A24" s="299" t="s">
        <v>108</v>
      </c>
      <c r="B24" s="269">
        <v>0.3</v>
      </c>
      <c r="C24" s="94" t="s">
        <v>109</v>
      </c>
      <c r="D24" s="96" t="s">
        <v>110</v>
      </c>
      <c r="E24" s="99">
        <v>0.2</v>
      </c>
      <c r="F24" s="115"/>
      <c r="G24" s="105"/>
      <c r="H24" s="62"/>
      <c r="I24" s="61"/>
      <c r="J24" s="89">
        <f t="shared" ref="J24:J29" si="1">I24*E24*$B$24</f>
        <v>0</v>
      </c>
      <c r="K24" s="261"/>
      <c r="L24" s="262"/>
      <c r="M24" s="86"/>
    </row>
    <row r="25" spans="1:13" ht="168.75" customHeight="1">
      <c r="A25" s="300"/>
      <c r="B25" s="277"/>
      <c r="C25" s="305" t="s">
        <v>111</v>
      </c>
      <c r="D25" s="110" t="s">
        <v>112</v>
      </c>
      <c r="E25" s="119">
        <v>0.15</v>
      </c>
      <c r="F25" s="115"/>
      <c r="G25" s="117"/>
      <c r="H25" s="63"/>
      <c r="I25" s="58"/>
      <c r="J25" s="118">
        <f t="shared" si="1"/>
        <v>0</v>
      </c>
      <c r="K25" s="74"/>
      <c r="L25" s="84"/>
      <c r="M25" s="86"/>
    </row>
    <row r="26" spans="1:13" ht="121.5" customHeight="1">
      <c r="A26" s="300"/>
      <c r="B26" s="277"/>
      <c r="C26" s="306"/>
      <c r="D26" s="110" t="s">
        <v>113</v>
      </c>
      <c r="E26" s="119">
        <v>0.15</v>
      </c>
      <c r="F26" s="115"/>
      <c r="G26" s="117"/>
      <c r="H26" s="63"/>
      <c r="I26" s="58"/>
      <c r="J26" s="118">
        <f t="shared" si="1"/>
        <v>0</v>
      </c>
      <c r="K26" s="74"/>
      <c r="L26" s="84"/>
      <c r="M26" s="86"/>
    </row>
    <row r="27" spans="1:13" ht="276" customHeight="1">
      <c r="A27" s="300"/>
      <c r="B27" s="277"/>
      <c r="C27" s="306"/>
      <c r="D27" s="110" t="s">
        <v>114</v>
      </c>
      <c r="E27" s="119">
        <v>0.15</v>
      </c>
      <c r="F27" s="115"/>
      <c r="G27" s="117" t="s">
        <v>115</v>
      </c>
      <c r="H27" s="63"/>
      <c r="I27" s="58"/>
      <c r="J27" s="118">
        <f t="shared" si="1"/>
        <v>0</v>
      </c>
      <c r="K27" s="74"/>
      <c r="L27" s="84"/>
      <c r="M27" s="86"/>
    </row>
    <row r="28" spans="1:13" ht="274.5" customHeight="1">
      <c r="A28" s="300"/>
      <c r="B28" s="277"/>
      <c r="C28" s="306"/>
      <c r="D28" s="110" t="s">
        <v>116</v>
      </c>
      <c r="E28" s="119">
        <v>0.15</v>
      </c>
      <c r="F28" s="115"/>
      <c r="G28" s="117" t="s">
        <v>115</v>
      </c>
      <c r="H28" s="63"/>
      <c r="I28" s="58"/>
      <c r="J28" s="118">
        <f t="shared" si="1"/>
        <v>0</v>
      </c>
      <c r="K28" s="74"/>
      <c r="L28" s="84"/>
      <c r="M28" s="86"/>
    </row>
    <row r="29" spans="1:13" ht="196.5" customHeight="1" thickBot="1">
      <c r="A29" s="300"/>
      <c r="B29" s="277"/>
      <c r="C29" s="307"/>
      <c r="D29" s="110" t="s">
        <v>117</v>
      </c>
      <c r="E29" s="119">
        <v>0.2</v>
      </c>
      <c r="F29" s="115"/>
      <c r="G29" s="117"/>
      <c r="H29" s="63"/>
      <c r="I29" s="58"/>
      <c r="J29" s="118">
        <f t="shared" si="1"/>
        <v>0</v>
      </c>
      <c r="K29" s="74"/>
      <c r="L29" s="84"/>
      <c r="M29" s="86"/>
    </row>
    <row r="30" spans="1:13" ht="45.6" customHeight="1">
      <c r="A30" s="267" t="s">
        <v>118</v>
      </c>
      <c r="B30" s="269">
        <v>0.1</v>
      </c>
      <c r="C30" s="94" t="s">
        <v>119</v>
      </c>
      <c r="D30" s="96" t="s">
        <v>120</v>
      </c>
      <c r="E30" s="99">
        <v>0.6</v>
      </c>
      <c r="F30" s="120"/>
      <c r="G30" s="105"/>
      <c r="H30" s="62"/>
      <c r="I30" s="61"/>
      <c r="J30" s="89">
        <f>I30*E30*$B$30</f>
        <v>0</v>
      </c>
      <c r="K30" s="261"/>
      <c r="L30" s="262"/>
      <c r="M30" s="86"/>
    </row>
    <row r="31" spans="1:13" ht="96.95" customHeight="1">
      <c r="A31" s="268"/>
      <c r="B31" s="271"/>
      <c r="C31" s="93" t="s">
        <v>121</v>
      </c>
      <c r="D31" s="98" t="s">
        <v>122</v>
      </c>
      <c r="E31" s="100">
        <v>0.4</v>
      </c>
      <c r="F31" s="115"/>
      <c r="G31" s="106"/>
      <c r="H31" s="64"/>
      <c r="I31" s="107"/>
      <c r="J31" s="91">
        <f>I31*E31*$B$30</f>
        <v>0</v>
      </c>
      <c r="K31" s="265"/>
      <c r="L31" s="266"/>
      <c r="M31" s="86"/>
    </row>
    <row r="32" spans="1:13" ht="12.6" customHeight="1">
      <c r="A32" s="40" t="s">
        <v>123</v>
      </c>
      <c r="B32" s="41">
        <f>SUM(B13:B31)</f>
        <v>0.99999999999999989</v>
      </c>
      <c r="C32" s="42"/>
      <c r="D32" s="42"/>
      <c r="E32" s="121">
        <f>+SUM(E13:E31)/5</f>
        <v>1</v>
      </c>
      <c r="F32" s="43"/>
      <c r="G32" s="65">
        <f>SUM(G13:G31)</f>
        <v>0</v>
      </c>
      <c r="H32" s="44"/>
      <c r="I32" s="65">
        <f>SUM(I13:I31)</f>
        <v>0</v>
      </c>
      <c r="J32" s="92">
        <f>SUM(J13:J31)*100</f>
        <v>0</v>
      </c>
      <c r="K32" s="301"/>
      <c r="L32" s="302"/>
      <c r="M32" s="86"/>
    </row>
    <row r="33" spans="1:13" ht="15" customHeight="1" thickBot="1">
      <c r="A33" s="303" t="s">
        <v>124</v>
      </c>
      <c r="B33" s="304"/>
      <c r="C33" s="304"/>
      <c r="D33" s="45"/>
      <c r="E33" s="46"/>
      <c r="F33" s="47"/>
      <c r="G33" s="66"/>
      <c r="H33" s="48"/>
      <c r="I33" s="66"/>
      <c r="J33" s="49">
        <f>(J32/I34)*100</f>
        <v>0</v>
      </c>
      <c r="K33" s="50"/>
      <c r="L33" s="85"/>
      <c r="M33" s="86"/>
    </row>
    <row r="34" spans="1:13" ht="33" customHeight="1">
      <c r="A34" s="51"/>
      <c r="B34" s="52"/>
      <c r="C34" s="51"/>
      <c r="D34" s="51"/>
      <c r="E34" s="52"/>
      <c r="F34" s="52"/>
      <c r="G34" s="56" t="s">
        <v>125</v>
      </c>
      <c r="H34" s="52" t="s">
        <v>126</v>
      </c>
      <c r="I34" s="56">
        <v>409</v>
      </c>
      <c r="J34" s="53">
        <f>IF((J33&lt;=100),J33,IF((J33&gt;100),"100",))</f>
        <v>0</v>
      </c>
      <c r="K34" s="51" t="s">
        <v>127</v>
      </c>
      <c r="L34" s="51"/>
    </row>
    <row r="35" spans="1:13" ht="14.45">
      <c r="A35" s="54" t="s">
        <v>128</v>
      </c>
      <c r="B35" s="55"/>
      <c r="C35" s="55"/>
      <c r="D35" s="51"/>
      <c r="E35" s="52"/>
      <c r="F35" s="56"/>
      <c r="G35" s="56"/>
      <c r="H35" s="56"/>
      <c r="I35" s="56"/>
      <c r="J35" s="57"/>
      <c r="K35" s="57"/>
      <c r="L35" s="57"/>
    </row>
    <row r="36" spans="1:13" ht="14.45" customHeight="1">
      <c r="A36" s="308" t="s">
        <v>129</v>
      </c>
      <c r="B36" s="309"/>
      <c r="C36" s="314" t="s">
        <v>130</v>
      </c>
      <c r="D36" s="314"/>
      <c r="E36" s="52"/>
      <c r="F36" s="56"/>
      <c r="G36" s="56"/>
      <c r="H36" s="56"/>
      <c r="I36" s="56"/>
      <c r="J36" s="57"/>
      <c r="K36" s="57"/>
      <c r="L36" s="57"/>
    </row>
    <row r="37" spans="1:13" ht="34.15" customHeight="1">
      <c r="A37" s="310"/>
      <c r="B37" s="311"/>
      <c r="C37" s="314"/>
      <c r="D37" s="314"/>
      <c r="E37" s="52"/>
      <c r="F37" s="56"/>
      <c r="G37" s="56"/>
      <c r="H37" s="148"/>
      <c r="I37" s="148"/>
      <c r="J37" s="148"/>
      <c r="K37" s="148"/>
      <c r="L37" s="148"/>
      <c r="M37" s="148"/>
    </row>
    <row r="38" spans="1:13" ht="18.75" customHeight="1">
      <c r="A38" s="312">
        <v>0</v>
      </c>
      <c r="B38" s="313"/>
      <c r="C38" s="315" t="s">
        <v>131</v>
      </c>
      <c r="D38" s="315"/>
      <c r="E38" s="76"/>
      <c r="F38" s="76"/>
    </row>
    <row r="39" spans="1:13" ht="18.75" customHeight="1">
      <c r="A39" s="312">
        <v>1</v>
      </c>
      <c r="B39" s="313"/>
      <c r="C39" s="315" t="s">
        <v>132</v>
      </c>
      <c r="D39" s="315"/>
      <c r="E39" s="76"/>
      <c r="F39" s="76"/>
      <c r="L39" s="57"/>
    </row>
    <row r="40" spans="1:13" ht="19.5" customHeight="1">
      <c r="A40" s="312">
        <v>2</v>
      </c>
      <c r="B40" s="313"/>
      <c r="C40" s="315" t="s">
        <v>133</v>
      </c>
      <c r="D40" s="315"/>
      <c r="E40" s="76"/>
      <c r="F40" s="76"/>
      <c r="L40" s="57"/>
    </row>
    <row r="41" spans="1:13" ht="18.75" customHeight="1">
      <c r="A41" s="312">
        <v>3</v>
      </c>
      <c r="B41" s="313"/>
      <c r="C41" s="315" t="s">
        <v>134</v>
      </c>
      <c r="D41" s="315"/>
      <c r="E41" s="76"/>
      <c r="F41" s="76"/>
      <c r="L41" s="57"/>
    </row>
    <row r="42" spans="1:13" ht="18.75" customHeight="1">
      <c r="A42" s="317">
        <v>4</v>
      </c>
      <c r="B42" s="318"/>
      <c r="C42" s="316" t="s">
        <v>135</v>
      </c>
      <c r="D42" s="316"/>
      <c r="E42" s="75"/>
      <c r="F42" s="75"/>
      <c r="L42" s="57"/>
    </row>
    <row r="43" spans="1:13" ht="59.45" customHeight="1">
      <c r="A43" s="317" t="s">
        <v>136</v>
      </c>
      <c r="B43" s="318"/>
      <c r="C43" s="316" t="s">
        <v>137</v>
      </c>
      <c r="D43" s="316"/>
      <c r="E43" s="52"/>
      <c r="F43" s="56"/>
      <c r="L43" s="57"/>
    </row>
    <row r="45" spans="1:13" ht="12.6" customHeight="1">
      <c r="A45" s="297" t="s">
        <v>138</v>
      </c>
      <c r="B45" s="298"/>
      <c r="C45" s="298"/>
      <c r="D45" s="298"/>
      <c r="E45" s="298"/>
      <c r="F45" s="298"/>
      <c r="G45" s="298"/>
      <c r="H45" s="298"/>
      <c r="I45" s="298"/>
      <c r="J45" s="298"/>
      <c r="K45" s="298"/>
    </row>
    <row r="46" spans="1:13" ht="12.6" customHeight="1">
      <c r="A46" s="298"/>
      <c r="B46" s="298"/>
      <c r="C46" s="298"/>
      <c r="D46" s="298"/>
      <c r="E46" s="298"/>
      <c r="F46" s="298"/>
      <c r="G46" s="298"/>
      <c r="H46" s="298"/>
      <c r="I46" s="298"/>
      <c r="J46" s="298"/>
      <c r="K46" s="298"/>
    </row>
    <row r="47" spans="1:13" ht="12.6" customHeight="1">
      <c r="A47" s="298"/>
      <c r="B47" s="298"/>
      <c r="C47" s="298"/>
      <c r="D47" s="298"/>
      <c r="E47" s="298"/>
      <c r="F47" s="298"/>
      <c r="G47" s="298"/>
      <c r="H47" s="298"/>
      <c r="I47" s="298"/>
      <c r="J47" s="298"/>
      <c r="K47" s="298"/>
    </row>
    <row r="48" spans="1:13" ht="12.6" customHeight="1">
      <c r="A48" s="298"/>
      <c r="B48" s="298"/>
      <c r="C48" s="298"/>
      <c r="D48" s="298"/>
      <c r="E48" s="298"/>
      <c r="F48" s="298"/>
      <c r="G48" s="298"/>
      <c r="H48" s="298"/>
      <c r="I48" s="298"/>
      <c r="J48" s="298"/>
      <c r="K48" s="298"/>
    </row>
    <row r="49" spans="1:11" ht="12.6" customHeight="1">
      <c r="A49" s="298"/>
      <c r="B49" s="298"/>
      <c r="C49" s="298"/>
      <c r="D49" s="298"/>
      <c r="E49" s="298"/>
      <c r="F49" s="298"/>
      <c r="G49" s="298"/>
      <c r="H49" s="298"/>
      <c r="I49" s="298"/>
      <c r="J49" s="298"/>
      <c r="K49" s="298"/>
    </row>
    <row r="50" spans="1:11" ht="160.5" customHeight="1">
      <c r="A50" s="298"/>
      <c r="B50" s="298"/>
      <c r="C50" s="298"/>
      <c r="D50" s="298"/>
      <c r="E50" s="298"/>
      <c r="F50" s="298"/>
      <c r="G50" s="298"/>
      <c r="H50" s="298"/>
      <c r="I50" s="298"/>
      <c r="J50" s="298"/>
      <c r="K50" s="298"/>
    </row>
  </sheetData>
  <sheetProtection algorithmName="SHA-512" hashValue="F2MVDn8UMCbIBdFf/u/aMd7eiPPtyjDAHhGVN7sGrwOpfym/6HHFg+U9BT4b7zwGr9IKfAPewAImc2mBFGmixw==" saltValue="vPhSNAxUcW2KA89pmaNXgw==" spinCount="100000" sheet="1" objects="1" scenarios="1" formatColumns="0" formatRows="0"/>
  <mergeCells count="55">
    <mergeCell ref="C40:D40"/>
    <mergeCell ref="C41:D41"/>
    <mergeCell ref="C42:D42"/>
    <mergeCell ref="C43:D43"/>
    <mergeCell ref="B30:B31"/>
    <mergeCell ref="A41:B41"/>
    <mergeCell ref="A42:B42"/>
    <mergeCell ref="A43:B43"/>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6"/>
  <cols>
    <col min="1" max="1" width="150.7109375" style="2" customWidth="1"/>
    <col min="2" max="16384" width="11.42578125" style="2"/>
  </cols>
  <sheetData>
    <row r="1" spans="1:1" ht="12.95">
      <c r="A1" s="22" t="s">
        <v>139</v>
      </c>
    </row>
    <row r="2" spans="1:1" ht="12.95">
      <c r="A2" s="23"/>
    </row>
    <row r="3" spans="1:1" ht="12.95">
      <c r="A3" s="23"/>
    </row>
    <row r="4" spans="1:1" ht="12.95">
      <c r="A4" s="24"/>
    </row>
    <row r="5" spans="1:1" ht="12.95">
      <c r="A5" s="24"/>
    </row>
    <row r="6" spans="1:1" ht="12.95">
      <c r="A6" s="24"/>
    </row>
    <row r="8" spans="1:1" ht="12.95">
      <c r="A8" s="24"/>
    </row>
    <row r="9" spans="1:1" ht="12.95">
      <c r="A9" s="23"/>
    </row>
    <row r="10" spans="1:1" ht="12.95">
      <c r="A10" s="23"/>
    </row>
    <row r="11" spans="1:1" ht="12.95">
      <c r="A11" s="78" t="s">
        <v>140</v>
      </c>
    </row>
    <row r="12" spans="1:1" ht="12.95">
      <c r="A12" s="25" t="s">
        <v>141</v>
      </c>
    </row>
    <row r="13" spans="1:1" ht="12.95">
      <c r="A13" s="77"/>
    </row>
    <row r="14" spans="1:1" ht="12.95">
      <c r="A14" s="23" t="s">
        <v>142</v>
      </c>
    </row>
    <row r="15" spans="1:1" ht="12.95">
      <c r="A15" s="23"/>
    </row>
    <row r="16" spans="1:1" ht="12.95">
      <c r="A16" s="78" t="s">
        <v>143</v>
      </c>
    </row>
    <row r="17" spans="1:1" ht="26.1">
      <c r="A17" s="23" t="s">
        <v>144</v>
      </c>
    </row>
    <row r="18" spans="1:1" ht="12.75" customHeight="1">
      <c r="A18" s="24" t="s">
        <v>145</v>
      </c>
    </row>
    <row r="19" spans="1:1" ht="12.75" customHeight="1">
      <c r="A19" s="24" t="s">
        <v>146</v>
      </c>
    </row>
    <row r="20" spans="1:1" ht="13.5" customHeight="1">
      <c r="A20" s="24" t="s">
        <v>147</v>
      </c>
    </row>
    <row r="21" spans="1:1" ht="12.75" customHeight="1">
      <c r="A21" s="24" t="s">
        <v>148</v>
      </c>
    </row>
    <row r="22" spans="1:1" ht="12.75" customHeight="1">
      <c r="A22" s="24" t="s">
        <v>149</v>
      </c>
    </row>
    <row r="23" spans="1:1" ht="13.5" customHeight="1">
      <c r="A23" s="24" t="s">
        <v>150</v>
      </c>
    </row>
    <row r="24" spans="1:1" ht="13.5" customHeight="1">
      <c r="A24" s="26" t="s">
        <v>142</v>
      </c>
    </row>
  </sheetData>
  <phoneticPr fontId="23"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6"/>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5" t="s">
        <v>151</v>
      </c>
      <c r="B1" s="326"/>
      <c r="C1" s="326"/>
      <c r="D1" s="326"/>
      <c r="E1" s="327"/>
    </row>
    <row r="2" spans="1:6" s="2" customFormat="1" ht="13.5">
      <c r="A2" s="328" t="s">
        <v>15</v>
      </c>
      <c r="B2" s="329"/>
      <c r="C2" s="329"/>
      <c r="D2" s="329"/>
      <c r="E2" s="330"/>
      <c r="F2" s="1"/>
    </row>
    <row r="3" spans="1:6" s="2" customFormat="1" ht="13.5">
      <c r="A3" s="328"/>
      <c r="B3" s="329"/>
      <c r="C3" s="329"/>
      <c r="D3" s="329"/>
      <c r="E3" s="330"/>
      <c r="F3" s="1"/>
    </row>
    <row r="4" spans="1:6" s="2" customFormat="1" ht="21.75" customHeight="1">
      <c r="A4" s="331" t="s">
        <v>72</v>
      </c>
      <c r="B4" s="332"/>
      <c r="C4" s="332"/>
      <c r="D4" s="332"/>
      <c r="E4" s="333"/>
      <c r="F4" s="1"/>
    </row>
    <row r="5" spans="1:6" ht="72.75" customHeight="1">
      <c r="A5" s="322" t="s">
        <v>152</v>
      </c>
      <c r="B5" s="323"/>
      <c r="C5" s="323"/>
      <c r="D5" s="323"/>
      <c r="E5" s="324"/>
    </row>
    <row r="6" spans="1:6">
      <c r="A6" s="5"/>
      <c r="B6" s="6"/>
      <c r="C6" s="6"/>
      <c r="D6" s="6"/>
      <c r="E6" s="7"/>
    </row>
    <row r="7" spans="1:6" ht="26.1">
      <c r="A7" s="144" t="s">
        <v>153</v>
      </c>
      <c r="B7" s="8" t="s">
        <v>154</v>
      </c>
      <c r="C7" s="8" t="s">
        <v>155</v>
      </c>
      <c r="D7" s="8" t="s">
        <v>156</v>
      </c>
      <c r="E7" s="9" t="s">
        <v>157</v>
      </c>
    </row>
    <row r="8" spans="1:6" ht="202.5" customHeight="1">
      <c r="A8" s="69" t="s">
        <v>158</v>
      </c>
      <c r="B8" s="70" t="s">
        <v>159</v>
      </c>
      <c r="C8" s="71" t="s">
        <v>160</v>
      </c>
      <c r="D8" s="10" t="s">
        <v>161</v>
      </c>
      <c r="E8" s="145" t="s">
        <v>162</v>
      </c>
    </row>
    <row r="9" spans="1:6" ht="54.75" customHeight="1">
      <c r="A9" s="334" t="s">
        <v>163</v>
      </c>
      <c r="B9" s="335"/>
      <c r="C9" s="335"/>
      <c r="D9" s="335"/>
      <c r="E9" s="336"/>
    </row>
    <row r="10" spans="1:6" ht="204.75" customHeight="1">
      <c r="A10" s="72" t="s">
        <v>164</v>
      </c>
      <c r="B10" s="146" t="s">
        <v>165</v>
      </c>
      <c r="C10" s="73" t="s">
        <v>166</v>
      </c>
      <c r="D10" s="27" t="s">
        <v>167</v>
      </c>
      <c r="E10" s="147" t="s">
        <v>168</v>
      </c>
    </row>
    <row r="11" spans="1:6" ht="56.25" customHeight="1">
      <c r="A11" s="319" t="s">
        <v>169</v>
      </c>
      <c r="B11" s="320"/>
      <c r="C11" s="320"/>
      <c r="D11" s="320"/>
      <c r="E11" s="321"/>
    </row>
  </sheetData>
  <mergeCells count="7">
    <mergeCell ref="A11:E11"/>
    <mergeCell ref="A5:E5"/>
    <mergeCell ref="A1:E1"/>
    <mergeCell ref="A2:E2"/>
    <mergeCell ref="A3:E3"/>
    <mergeCell ref="A4:E4"/>
    <mergeCell ref="A9:E9"/>
  </mergeCells>
  <pageMargins left="0.7" right="0.7" top="0.75" bottom="0.75" header="0.3" footer="0.3"/>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DFC23-9838-4969-97EA-B79EAE258F54}">
  <sheetPr>
    <pageSetUpPr fitToPage="1"/>
  </sheetPr>
  <dimension ref="A1:M33"/>
  <sheetViews>
    <sheetView view="pageBreakPreview" zoomScaleNormal="100" zoomScaleSheetLayoutView="100" workbookViewId="0"/>
  </sheetViews>
  <sheetFormatPr defaultColWidth="9.140625" defaultRowHeight="12.6"/>
  <cols>
    <col min="1" max="1" width="3.28515625" style="155" customWidth="1"/>
    <col min="2" max="3" width="39.140625" style="155" customWidth="1"/>
    <col min="4" max="4" width="25.7109375" style="155" customWidth="1"/>
    <col min="5" max="5" width="21.85546875" style="155" customWidth="1"/>
    <col min="6" max="6" width="20.5703125" style="155" customWidth="1"/>
    <col min="7" max="7" width="25.7109375" style="155" customWidth="1"/>
    <col min="8" max="8" width="13.7109375" style="155" customWidth="1"/>
    <col min="9" max="9" width="2.42578125" style="155" customWidth="1"/>
    <col min="10" max="11" width="13.85546875" style="155" customWidth="1"/>
    <col min="12" max="12" width="14.28515625" style="155" customWidth="1"/>
    <col min="13" max="13" width="21.140625" style="155" customWidth="1"/>
    <col min="14" max="16384" width="9.140625" style="155"/>
  </cols>
  <sheetData>
    <row r="1" spans="1:12" ht="15">
      <c r="B1" s="151" t="s">
        <v>170</v>
      </c>
      <c r="C1" s="152"/>
      <c r="D1" s="153"/>
      <c r="E1" s="153"/>
      <c r="F1" s="153"/>
      <c r="G1" s="153"/>
      <c r="H1" s="153"/>
      <c r="I1" s="153"/>
      <c r="J1" s="153"/>
      <c r="K1" s="153"/>
      <c r="L1" s="154"/>
    </row>
    <row r="2" spans="1:12" ht="23.25" customHeight="1">
      <c r="B2" s="156" t="s">
        <v>171</v>
      </c>
      <c r="C2" s="157"/>
      <c r="D2" s="158"/>
      <c r="E2" s="158"/>
      <c r="F2" s="158"/>
      <c r="G2" s="158"/>
      <c r="H2" s="158"/>
      <c r="I2" s="158"/>
      <c r="J2" s="158"/>
      <c r="K2" s="158"/>
      <c r="L2" s="159"/>
    </row>
    <row r="3" spans="1:12" ht="10.5" customHeight="1">
      <c r="B3" s="160"/>
      <c r="C3" s="161"/>
      <c r="D3" s="162"/>
      <c r="E3" s="162"/>
      <c r="F3" s="162"/>
      <c r="G3" s="162"/>
      <c r="H3" s="162"/>
      <c r="I3" s="162"/>
      <c r="J3" s="162"/>
      <c r="K3" s="162"/>
      <c r="L3" s="163"/>
    </row>
    <row r="4" spans="1:12" s="167" customFormat="1">
      <c r="B4" s="357" t="s">
        <v>15</v>
      </c>
      <c r="C4" s="358"/>
      <c r="D4" s="358"/>
      <c r="E4" s="358"/>
      <c r="F4" s="164"/>
      <c r="G4" s="164"/>
      <c r="H4" s="164"/>
      <c r="I4" s="165"/>
      <c r="J4" s="165"/>
      <c r="K4" s="165"/>
      <c r="L4" s="166"/>
    </row>
    <row r="5" spans="1:12" s="167" customFormat="1">
      <c r="B5" s="357" t="s">
        <v>16</v>
      </c>
      <c r="C5" s="358"/>
      <c r="D5" s="358"/>
      <c r="E5" s="358"/>
      <c r="F5" s="164"/>
      <c r="G5" s="164"/>
      <c r="H5" s="164"/>
      <c r="I5" s="165"/>
      <c r="J5" s="165"/>
      <c r="K5" s="165"/>
      <c r="L5" s="166"/>
    </row>
    <row r="6" spans="1:12" s="167" customFormat="1">
      <c r="B6" s="357" t="s">
        <v>17</v>
      </c>
      <c r="C6" s="358"/>
      <c r="D6" s="358"/>
      <c r="E6" s="358"/>
      <c r="F6" s="164"/>
      <c r="G6" s="164"/>
      <c r="H6" s="164"/>
      <c r="I6" s="165"/>
      <c r="J6" s="165"/>
      <c r="K6" s="165"/>
      <c r="L6" s="166"/>
    </row>
    <row r="7" spans="1:12" ht="60.75" customHeight="1">
      <c r="B7" s="339" t="s">
        <v>172</v>
      </c>
      <c r="C7" s="340"/>
      <c r="D7" s="340"/>
      <c r="E7" s="340"/>
      <c r="F7" s="341"/>
      <c r="G7" s="341"/>
      <c r="H7" s="341"/>
      <c r="I7" s="341"/>
      <c r="J7" s="341"/>
      <c r="K7" s="341"/>
      <c r="L7" s="342"/>
    </row>
    <row r="8" spans="1:12" ht="41.1" customHeight="1">
      <c r="A8" s="169"/>
      <c r="B8" s="343" t="s">
        <v>173</v>
      </c>
      <c r="C8" s="344"/>
      <c r="D8" s="344"/>
      <c r="E8" s="344"/>
      <c r="F8" s="344"/>
      <c r="G8" s="344"/>
      <c r="H8" s="344"/>
      <c r="I8" s="344"/>
      <c r="J8" s="345"/>
      <c r="K8" s="168"/>
      <c r="L8" s="168"/>
    </row>
    <row r="9" spans="1:12" ht="39">
      <c r="A9" s="169" t="s">
        <v>2</v>
      </c>
      <c r="B9" s="169" t="s">
        <v>18</v>
      </c>
      <c r="C9" s="197" t="s">
        <v>19</v>
      </c>
      <c r="D9" s="169" t="s">
        <v>6</v>
      </c>
      <c r="E9" s="169" t="s">
        <v>7</v>
      </c>
      <c r="F9" s="169" t="s">
        <v>174</v>
      </c>
      <c r="G9" s="169" t="s">
        <v>20</v>
      </c>
      <c r="H9" s="170" t="s">
        <v>175</v>
      </c>
      <c r="I9" s="171"/>
      <c r="J9" s="170"/>
      <c r="K9" s="168"/>
      <c r="L9" s="168"/>
    </row>
    <row r="10" spans="1:12" ht="216">
      <c r="A10" s="215">
        <v>1</v>
      </c>
      <c r="B10" s="172" t="s">
        <v>176</v>
      </c>
      <c r="C10" s="173" t="s">
        <v>177</v>
      </c>
      <c r="D10" s="174" t="s">
        <v>178</v>
      </c>
      <c r="E10" s="174" t="s">
        <v>179</v>
      </c>
      <c r="F10" s="174" t="s">
        <v>180</v>
      </c>
      <c r="G10" s="175"/>
      <c r="H10" s="175"/>
      <c r="I10" s="176"/>
      <c r="J10" s="177"/>
      <c r="K10" s="178"/>
      <c r="L10" s="178"/>
    </row>
    <row r="11" spans="1:12" ht="144">
      <c r="A11" s="215">
        <v>2</v>
      </c>
      <c r="B11" s="172" t="s">
        <v>181</v>
      </c>
      <c r="C11" s="173" t="s">
        <v>182</v>
      </c>
      <c r="D11" s="174" t="s">
        <v>183</v>
      </c>
      <c r="E11" s="174" t="s">
        <v>184</v>
      </c>
      <c r="F11" s="174" t="s">
        <v>185</v>
      </c>
      <c r="G11" s="175"/>
      <c r="H11" s="175"/>
      <c r="I11" s="179"/>
      <c r="J11" s="180"/>
      <c r="K11" s="178"/>
      <c r="L11" s="178"/>
    </row>
    <row r="12" spans="1:12" ht="192">
      <c r="A12" s="215">
        <v>3</v>
      </c>
      <c r="B12" s="172" t="s">
        <v>186</v>
      </c>
      <c r="C12" s="173" t="s">
        <v>187</v>
      </c>
      <c r="D12" s="174" t="s">
        <v>188</v>
      </c>
      <c r="E12" s="174" t="s">
        <v>189</v>
      </c>
      <c r="F12" s="174" t="s">
        <v>190</v>
      </c>
      <c r="G12" s="175"/>
      <c r="H12" s="175"/>
      <c r="I12" s="179"/>
      <c r="J12" s="180"/>
      <c r="K12" s="178"/>
      <c r="L12" s="178"/>
    </row>
    <row r="13" spans="1:12" ht="48">
      <c r="A13" s="215">
        <v>4</v>
      </c>
      <c r="B13" s="172" t="s">
        <v>191</v>
      </c>
      <c r="C13" s="173" t="s">
        <v>192</v>
      </c>
      <c r="D13" s="174" t="s">
        <v>193</v>
      </c>
      <c r="E13" s="174" t="s">
        <v>194</v>
      </c>
      <c r="F13" s="174" t="s">
        <v>195</v>
      </c>
      <c r="G13" s="175"/>
      <c r="H13" s="175"/>
      <c r="I13" s="179"/>
      <c r="J13" s="180"/>
      <c r="K13" s="178"/>
      <c r="L13" s="178"/>
    </row>
    <row r="14" spans="1:12" ht="120">
      <c r="A14" s="215">
        <v>5</v>
      </c>
      <c r="B14" s="172" t="s">
        <v>196</v>
      </c>
      <c r="C14" s="173" t="s">
        <v>197</v>
      </c>
      <c r="D14" s="216" t="s">
        <v>198</v>
      </c>
      <c r="E14" s="217" t="s">
        <v>199</v>
      </c>
      <c r="F14" s="218" t="s">
        <v>200</v>
      </c>
      <c r="G14" s="175"/>
      <c r="H14" s="175"/>
      <c r="I14" s="179"/>
      <c r="J14" s="180"/>
      <c r="K14" s="178"/>
      <c r="L14" s="178"/>
    </row>
    <row r="15" spans="1:12" ht="48">
      <c r="A15" s="215">
        <v>6</v>
      </c>
      <c r="B15" s="172" t="s">
        <v>34</v>
      </c>
      <c r="C15" s="173" t="s">
        <v>201</v>
      </c>
      <c r="D15" s="174" t="s">
        <v>202</v>
      </c>
      <c r="E15" s="174" t="s">
        <v>203</v>
      </c>
      <c r="F15" s="174" t="s">
        <v>204</v>
      </c>
      <c r="G15" s="175"/>
      <c r="H15" s="175"/>
      <c r="I15" s="179"/>
      <c r="J15" s="180"/>
      <c r="K15" s="178"/>
      <c r="L15" s="178"/>
    </row>
    <row r="16" spans="1:12" ht="108">
      <c r="A16" s="215">
        <v>7</v>
      </c>
      <c r="B16" s="172" t="s">
        <v>205</v>
      </c>
      <c r="C16" s="173" t="s">
        <v>206</v>
      </c>
      <c r="D16" s="174" t="s">
        <v>183</v>
      </c>
      <c r="E16" s="174" t="s">
        <v>207</v>
      </c>
      <c r="F16" s="174" t="s">
        <v>208</v>
      </c>
      <c r="G16" s="175"/>
      <c r="H16" s="175"/>
      <c r="I16" s="179"/>
      <c r="J16" s="180"/>
      <c r="K16" s="178"/>
      <c r="L16" s="178"/>
    </row>
    <row r="17" spans="1:13" ht="144">
      <c r="A17" s="215">
        <v>8</v>
      </c>
      <c r="B17" s="172" t="s">
        <v>26</v>
      </c>
      <c r="C17" s="173" t="s">
        <v>209</v>
      </c>
      <c r="D17" s="174" t="s">
        <v>210</v>
      </c>
      <c r="E17" s="198">
        <v>1</v>
      </c>
      <c r="F17" s="174" t="s">
        <v>211</v>
      </c>
      <c r="G17" s="175"/>
      <c r="H17" s="175"/>
      <c r="I17" s="179"/>
      <c r="J17" s="180"/>
      <c r="K17" s="178"/>
      <c r="L17" s="178"/>
    </row>
    <row r="18" spans="1:13" ht="120">
      <c r="A18" s="215">
        <v>9</v>
      </c>
      <c r="B18" s="172" t="s">
        <v>212</v>
      </c>
      <c r="C18" s="173" t="s">
        <v>213</v>
      </c>
      <c r="D18" s="174" t="s">
        <v>214</v>
      </c>
      <c r="E18" s="174" t="s">
        <v>215</v>
      </c>
      <c r="F18" s="174" t="s">
        <v>216</v>
      </c>
      <c r="G18" s="175"/>
      <c r="H18" s="175"/>
      <c r="I18" s="179"/>
      <c r="J18" s="180"/>
      <c r="K18" s="178"/>
      <c r="L18" s="178"/>
    </row>
    <row r="19" spans="1:13" ht="108">
      <c r="A19" s="215">
        <v>10</v>
      </c>
      <c r="B19" s="172" t="s">
        <v>217</v>
      </c>
      <c r="C19" s="173" t="s">
        <v>218</v>
      </c>
      <c r="D19" s="174" t="s">
        <v>219</v>
      </c>
      <c r="E19" s="174" t="s">
        <v>220</v>
      </c>
      <c r="F19" s="174" t="s">
        <v>195</v>
      </c>
      <c r="G19" s="175"/>
      <c r="H19" s="175"/>
      <c r="I19" s="179"/>
      <c r="J19" s="180"/>
      <c r="K19" s="178"/>
      <c r="L19" s="178"/>
    </row>
    <row r="20" spans="1:13" ht="276">
      <c r="A20" s="215">
        <v>11</v>
      </c>
      <c r="B20" s="172" t="s">
        <v>221</v>
      </c>
      <c r="C20" s="173" t="s">
        <v>222</v>
      </c>
      <c r="D20" s="174" t="s">
        <v>223</v>
      </c>
      <c r="E20" s="174" t="s">
        <v>224</v>
      </c>
      <c r="F20" s="174" t="s">
        <v>225</v>
      </c>
      <c r="G20" s="175"/>
      <c r="H20" s="175"/>
      <c r="I20" s="179"/>
      <c r="J20" s="180"/>
      <c r="K20" s="178"/>
      <c r="L20" s="178"/>
    </row>
    <row r="21" spans="1:13" ht="36">
      <c r="A21" s="215">
        <v>12</v>
      </c>
      <c r="B21" s="172" t="s">
        <v>226</v>
      </c>
      <c r="C21" s="199" t="s">
        <v>227</v>
      </c>
      <c r="D21" s="174" t="s">
        <v>228</v>
      </c>
      <c r="E21" s="198">
        <v>1</v>
      </c>
      <c r="F21" s="174" t="s">
        <v>229</v>
      </c>
      <c r="G21" s="175"/>
      <c r="H21" s="175"/>
      <c r="I21" s="179"/>
      <c r="J21" s="180"/>
      <c r="K21" s="178"/>
      <c r="L21" s="178"/>
    </row>
    <row r="22" spans="1:13" ht="108">
      <c r="A22" s="215">
        <v>13</v>
      </c>
      <c r="B22" s="172" t="s">
        <v>230</v>
      </c>
      <c r="C22" s="173" t="s">
        <v>231</v>
      </c>
      <c r="D22" s="174" t="s">
        <v>232</v>
      </c>
      <c r="E22" s="174" t="s">
        <v>233</v>
      </c>
      <c r="F22" s="174" t="s">
        <v>234</v>
      </c>
      <c r="G22" s="175"/>
      <c r="H22" s="175"/>
      <c r="I22" s="179"/>
      <c r="J22" s="180"/>
      <c r="K22" s="178"/>
      <c r="L22" s="178"/>
    </row>
    <row r="23" spans="1:13" ht="72">
      <c r="A23" s="215">
        <v>14</v>
      </c>
      <c r="B23" s="172" t="s">
        <v>235</v>
      </c>
      <c r="C23" s="173" t="s">
        <v>236</v>
      </c>
      <c r="D23" s="174" t="s">
        <v>237</v>
      </c>
      <c r="E23" s="174" t="s">
        <v>238</v>
      </c>
      <c r="F23" s="174" t="s">
        <v>239</v>
      </c>
      <c r="G23" s="175"/>
      <c r="H23" s="175"/>
      <c r="I23" s="179"/>
      <c r="J23" s="180"/>
      <c r="K23" s="178"/>
      <c r="L23" s="178"/>
    </row>
    <row r="24" spans="1:13" ht="60">
      <c r="A24" s="215">
        <v>15</v>
      </c>
      <c r="B24" s="172" t="s">
        <v>240</v>
      </c>
      <c r="C24" s="181" t="s">
        <v>241</v>
      </c>
      <c r="D24" s="174" t="s">
        <v>242</v>
      </c>
      <c r="E24" s="198">
        <v>1</v>
      </c>
      <c r="F24" s="174" t="s">
        <v>239</v>
      </c>
      <c r="G24" s="175"/>
      <c r="H24" s="175"/>
      <c r="I24" s="179"/>
      <c r="J24" s="180"/>
      <c r="K24" s="178"/>
      <c r="L24" s="178"/>
    </row>
    <row r="25" spans="1:13" ht="12.75" customHeight="1" thickBot="1">
      <c r="B25" s="182"/>
      <c r="C25" s="183"/>
      <c r="D25" s="183"/>
      <c r="E25" s="183"/>
      <c r="F25" s="183"/>
      <c r="G25" s="183"/>
      <c r="H25" s="184"/>
      <c r="I25" s="185"/>
      <c r="J25" s="186"/>
      <c r="K25" s="187"/>
      <c r="L25" s="188"/>
    </row>
    <row r="26" spans="1:13" ht="21.75" customHeight="1">
      <c r="B26" s="337" t="s">
        <v>56</v>
      </c>
      <c r="C26" s="337"/>
      <c r="D26" s="337"/>
      <c r="E26" s="337"/>
      <c r="F26" s="337"/>
      <c r="G26" s="337"/>
      <c r="H26" s="337"/>
      <c r="I26" s="189"/>
      <c r="J26" s="162"/>
      <c r="K26" s="162"/>
      <c r="L26" s="190"/>
    </row>
    <row r="27" spans="1:13" ht="22.5" customHeight="1">
      <c r="B27" s="338"/>
      <c r="C27" s="338"/>
      <c r="D27" s="338"/>
      <c r="E27" s="338"/>
      <c r="F27" s="338"/>
      <c r="G27" s="338"/>
      <c r="H27" s="338"/>
      <c r="I27" s="191"/>
      <c r="J27" s="191"/>
      <c r="K27" s="191"/>
      <c r="L27" s="191"/>
      <c r="M27" s="191"/>
    </row>
    <row r="28" spans="1:13" ht="21" customHeight="1">
      <c r="B28" s="338"/>
      <c r="C28" s="338"/>
      <c r="D28" s="338"/>
      <c r="E28" s="338"/>
      <c r="F28" s="338"/>
      <c r="G28" s="338"/>
      <c r="H28" s="338"/>
      <c r="I28" s="192"/>
      <c r="J28" s="192"/>
      <c r="K28" s="192"/>
    </row>
    <row r="30" spans="1:13" ht="15.6">
      <c r="B30" s="193"/>
    </row>
    <row r="31" spans="1:13" ht="12.95">
      <c r="B31" s="194"/>
      <c r="C31" s="195"/>
      <c r="D31" s="195"/>
      <c r="E31" s="195"/>
      <c r="F31" s="195"/>
    </row>
    <row r="32" spans="1:13" ht="12.95">
      <c r="B32" s="194"/>
      <c r="C32" s="195"/>
      <c r="D32" s="195"/>
      <c r="E32" s="195"/>
      <c r="F32" s="195"/>
    </row>
    <row r="33" spans="2:6" ht="12.95">
      <c r="B33" s="194"/>
      <c r="C33" s="196"/>
      <c r="D33" s="196"/>
      <c r="E33" s="196"/>
      <c r="F33" s="196"/>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5"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6"/>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6" t="s">
        <v>243</v>
      </c>
      <c r="B1" s="347"/>
      <c r="C1" s="347"/>
      <c r="D1" s="347"/>
      <c r="E1" s="347"/>
      <c r="F1" s="347"/>
      <c r="G1" s="348"/>
    </row>
    <row r="2" spans="1:7" ht="15">
      <c r="A2" s="17" t="s">
        <v>244</v>
      </c>
      <c r="B2" s="18"/>
      <c r="C2" s="18"/>
      <c r="D2" s="19"/>
      <c r="E2" s="19"/>
      <c r="F2" s="19"/>
      <c r="G2" s="20"/>
    </row>
    <row r="3" spans="1:7" ht="15.6">
      <c r="A3" s="11"/>
      <c r="B3" s="16"/>
      <c r="C3" s="16"/>
      <c r="D3" s="3"/>
      <c r="E3" s="3"/>
      <c r="F3" s="3"/>
      <c r="G3" s="3"/>
    </row>
    <row r="4" spans="1:7">
      <c r="A4" s="359" t="s">
        <v>15</v>
      </c>
      <c r="B4" s="353"/>
      <c r="C4" s="353"/>
      <c r="D4" s="353"/>
      <c r="E4" s="353"/>
      <c r="F4" s="353"/>
      <c r="G4" s="87"/>
    </row>
    <row r="5" spans="1:7">
      <c r="A5" s="359" t="s">
        <v>16</v>
      </c>
      <c r="B5" s="353"/>
      <c r="C5" s="353"/>
      <c r="D5" s="353"/>
      <c r="E5" s="353"/>
      <c r="F5" s="353"/>
      <c r="G5" s="87"/>
    </row>
    <row r="6" spans="1:7">
      <c r="A6" s="359" t="s">
        <v>17</v>
      </c>
      <c r="B6" s="353"/>
      <c r="C6" s="353"/>
      <c r="D6" s="353"/>
      <c r="E6" s="353"/>
      <c r="F6" s="353"/>
      <c r="G6" s="87"/>
    </row>
    <row r="7" spans="1:7" ht="12.95">
      <c r="A7" s="12"/>
      <c r="B7" s="13"/>
      <c r="C7" s="13"/>
      <c r="D7" s="13"/>
      <c r="E7" s="14"/>
      <c r="F7" s="14"/>
      <c r="G7" s="14"/>
    </row>
    <row r="8" spans="1:7" ht="47.25" customHeight="1">
      <c r="A8" s="349" t="s">
        <v>245</v>
      </c>
      <c r="B8" s="350"/>
      <c r="C8" s="350"/>
      <c r="D8" s="350"/>
      <c r="E8" s="350"/>
      <c r="F8" s="350"/>
      <c r="G8" s="351"/>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file>

<file path=customXml/itemProps2.xml><?xml version="1.0" encoding="utf-8"?>
<ds:datastoreItem xmlns:ds="http://schemas.openxmlformats.org/officeDocument/2006/customXml" ds:itemID="{564F320C-AC73-4B97-A7B5-F85302F9D974}"/>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2023-07-19T07:13:57Z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2023-07-17T12:11:36Z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eda57a19-9ed5-4980-a912-910d2eb6dc5f</vt:lpwstr>
  </property>
  <property fmtid="{D5CDD505-2E9C-101B-9397-08002B2CF9AE}" pid="8" name="MSIP_Label_2ad0b24d-6422-44b0-b3de-abb3a9e8c81a_ContentBits">
    <vt:lpwstr>0</vt:lpwstr>
  </property>
</Properties>
</file>