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O:\T Carpetas de Trabajo\T Conv de Premios y Subvenciones\PREMIOS Y AYUDAS\PROGRAMA DE INCENTIVOS\V CONVOCATORIA\12 Justificación de Ayudas\Documentos definitivos\"/>
    </mc:Choice>
  </mc:AlternateContent>
  <xr:revisionPtr revIDLastSave="0" documentId="13_ncr:1_{011B07A2-4631-4BAD-8B8B-FD836FC0C9C9}" xr6:coauthVersionLast="36" xr6:coauthVersionMax="36" xr10:uidLastSave="{00000000-0000-0000-0000-000000000000}"/>
  <bookViews>
    <workbookView xWindow="0" yWindow="0" windowWidth="14235" windowHeight="11700" xr2:uid="{00000000-000D-0000-FFFF-FFFF00000000}"/>
  </bookViews>
  <sheets>
    <sheet name="Hoja1" sheetId="1" r:id="rId1"/>
  </sheets>
  <calcPr calcId="191029"/>
  <extLst>
    <ext uri="GoogleSheetsCustomDataVersion1">
      <go:sheetsCustomData xmlns:go="http://customooxmlschemas.google.com/" r:id="rId5" roundtripDataSignature="AMtx7mhD/RVFHDCkoKSpCgzRDiM0qeS53w=="/>
    </ext>
  </extLst>
</workbook>
</file>

<file path=xl/calcChain.xml><?xml version="1.0" encoding="utf-8"?>
<calcChain xmlns="http://schemas.openxmlformats.org/spreadsheetml/2006/main">
  <c r="G41" i="1" l="1"/>
  <c r="G18" i="1" l="1"/>
  <c r="F71" i="1" l="1"/>
  <c r="G69" i="1"/>
  <c r="G68" i="1"/>
  <c r="G67" i="1"/>
  <c r="G66" i="1"/>
  <c r="F61" i="1"/>
  <c r="G59" i="1"/>
  <c r="G58" i="1"/>
  <c r="G57" i="1"/>
  <c r="G56" i="1"/>
  <c r="F51" i="1"/>
  <c r="G49" i="1"/>
  <c r="G48" i="1"/>
  <c r="G47" i="1"/>
  <c r="G46" i="1"/>
  <c r="F40" i="1"/>
  <c r="G38" i="1"/>
  <c r="G37" i="1"/>
  <c r="G36" i="1"/>
  <c r="G35" i="1"/>
  <c r="G40" i="1" s="1"/>
  <c r="F29" i="1"/>
  <c r="G27" i="1"/>
  <c r="G26" i="1"/>
  <c r="G25" i="1"/>
  <c r="G24" i="1"/>
  <c r="G23" i="1"/>
  <c r="F17" i="1"/>
  <c r="G15" i="1"/>
  <c r="G14" i="1"/>
  <c r="A14" i="1"/>
  <c r="A15" i="1" s="1"/>
  <c r="A23" i="1" s="1"/>
  <c r="A24" i="1" s="1"/>
  <c r="A25" i="1" s="1"/>
  <c r="A26" i="1" s="1"/>
  <c r="A27" i="1" s="1"/>
  <c r="A35" i="1" s="1"/>
  <c r="A36" i="1" s="1"/>
  <c r="A37" i="1" s="1"/>
  <c r="A38" i="1" s="1"/>
  <c r="A46" i="1" s="1"/>
  <c r="A47" i="1" s="1"/>
  <c r="A48" i="1" s="1"/>
  <c r="A49" i="1" s="1"/>
  <c r="A56" i="1" s="1"/>
  <c r="A57" i="1" s="1"/>
  <c r="A58" i="1" s="1"/>
  <c r="G13" i="1"/>
  <c r="A13" i="1"/>
  <c r="G12" i="1"/>
  <c r="G51" i="1" l="1"/>
  <c r="G52" i="1" s="1"/>
  <c r="G29" i="1"/>
  <c r="G30" i="1" s="1"/>
  <c r="G61" i="1"/>
  <c r="G62" i="1" s="1"/>
  <c r="G17" i="1"/>
  <c r="G71" i="1"/>
  <c r="G72" i="1" s="1"/>
  <c r="A66" i="1"/>
  <c r="A67" i="1" s="1"/>
  <c r="A68" i="1" s="1"/>
  <c r="A69" i="1" s="1"/>
  <c r="A59" i="1"/>
  <c r="B7" i="1"/>
</calcChain>
</file>

<file path=xl/sharedStrings.xml><?xml version="1.0" encoding="utf-8"?>
<sst xmlns="http://schemas.openxmlformats.org/spreadsheetml/2006/main" count="80" uniqueCount="29">
  <si>
    <t>Rellenar las celdas que están en naranja</t>
  </si>
  <si>
    <t>Nombre de la Entidad</t>
  </si>
  <si>
    <t>CIF</t>
  </si>
  <si>
    <t>CANTIDAD NETA CONCEDIDA</t>
  </si>
  <si>
    <t>CANTIDAD JUSTIFICADA</t>
  </si>
  <si>
    <t>(Si el importe total de lo justificado es inferior a la cantidad concedida, el color de la celda será rojo; si es igual, amarillo, si es superior, verde. Se recomienda que sea superior a lo solicitado)</t>
  </si>
  <si>
    <t>JUSTIFICACIÓN DE CONCEPTOS</t>
  </si>
  <si>
    <t xml:space="preserve">GASTOS DE SEGURIDAD SOCIAL </t>
  </si>
  <si>
    <t>No.</t>
  </si>
  <si>
    <t>No. Factura</t>
  </si>
  <si>
    <t>Fecha</t>
  </si>
  <si>
    <t>Proveedor</t>
  </si>
  <si>
    <t>Concepto</t>
  </si>
  <si>
    <t xml:space="preserve">Base Imponible Total (sin IVA) </t>
  </si>
  <si>
    <t>Importe subvencionado</t>
  </si>
  <si>
    <t>(Copiar la fila anterior e insertar las filas que sean necesarias)</t>
  </si>
  <si>
    <t>SUBTOTAL</t>
  </si>
  <si>
    <t>Importe restante</t>
  </si>
  <si>
    <t>GASTOS DE 
FUNCIONAMIENTO</t>
  </si>
  <si>
    <t>( 50% de la cantidad neta concedida)</t>
  </si>
  <si>
    <t>GASTOS POR 
SERVICIOS PROFESIONALES</t>
  </si>
  <si>
    <t>(30 % de la cantidad neta concedida)</t>
  </si>
  <si>
    <t>SERVICIOS O 
ACTIVIDADES DIRIGIDAS A LA 
PROSPECCIÓN DE 
NUEVOS MERCADOS</t>
  </si>
  <si>
    <t>INVERSIONES 
EN DESAROLLO DE 
PROYECTOS I+D+I</t>
  </si>
  <si>
    <t>(50% de la cantidad neta concedida)</t>
  </si>
  <si>
    <t>INVERSIONES EN 
INMOVILIZADO 
MATERIAL O 
INTANGIBLE</t>
  </si>
  <si>
    <t>(50 % de la cantidad neta concedida)</t>
  </si>
  <si>
    <t>V CONVOCATORIA DE PROGRAMA  DE INCENTIVOS UCM-SANTANDER - MODALIDAD II</t>
  </si>
  <si>
    <t>(40 % de la cantidad neta concedida)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</si>
</sst>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[$€-2]\ * #,##0.00_-;\-[$€-2]\ * #,##0.00_-;_-[$€-2]\ * &quot;-&quot;??_-;_-@"/>
    <numFmt numFmtId="165" formatCode="#,##0.00\ [$€-1]"/>
    <numFmt numFmtId="166" formatCode="d/m/yyyy"/>
  </numFmts>
  <fonts count="11" x14ac:knownFonts="1">
    <font>
      <sz val="11"/>
      <color theme="1"/>
      <name val="Calibri"/>
      <scheme val="minor"/>
    </font>
    <font>
      <b/>
      <sz val="16"/>
      <color rgb="FFFFFFFF"/>
      <name val="Calibri"/>
      <family val="2"/>
    </font>
    <font>
      <sz val="12"/>
      <color theme="1"/>
      <name val="Calibri"/>
      <family val="2"/>
    </font>
    <font>
      <b/>
      <sz val="10"/>
      <color rgb="FF7F7F7F"/>
      <name val="Calibri"/>
      <family val="2"/>
    </font>
    <font>
      <sz val="12"/>
      <color theme="0"/>
      <name val="Calibri"/>
      <family val="2"/>
    </font>
    <font>
      <b/>
      <sz val="12"/>
      <color theme="1"/>
      <name val="Calibri"/>
      <family val="2"/>
    </font>
    <font>
      <b/>
      <sz val="14"/>
      <color theme="1"/>
      <name val="Calibri"/>
      <family val="2"/>
    </font>
    <font>
      <sz val="10"/>
      <color theme="1"/>
      <name val="Calibri"/>
      <family val="2"/>
    </font>
    <font>
      <b/>
      <sz val="18"/>
      <color theme="0"/>
      <name val="Calibri"/>
      <family val="2"/>
    </font>
    <font>
      <b/>
      <sz val="13"/>
      <color theme="1"/>
      <name val="Calibri"/>
      <family val="2"/>
    </font>
    <font>
      <sz val="11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C00000"/>
        <bgColor rgb="FFC00000"/>
      </patternFill>
    </fill>
    <fill>
      <patternFill patternType="solid">
        <fgColor theme="0"/>
        <bgColor theme="0"/>
      </patternFill>
    </fill>
    <fill>
      <patternFill patternType="solid">
        <fgColor rgb="FFD8D8D8"/>
        <bgColor rgb="FFD8D8D8"/>
      </patternFill>
    </fill>
    <fill>
      <patternFill patternType="solid">
        <fgColor rgb="FFFBE4D5"/>
        <bgColor rgb="FFFBE4D5"/>
      </patternFill>
    </fill>
    <fill>
      <patternFill patternType="solid">
        <fgColor rgb="FF548135"/>
        <bgColor rgb="FF548135"/>
      </patternFill>
    </fill>
  </fills>
  <borders count="19">
    <border>
      <left/>
      <right/>
      <top/>
      <bottom/>
      <diagonal/>
    </border>
    <border>
      <left/>
      <right/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medium">
        <color rgb="FFA5A5A5"/>
      </left>
      <right/>
      <top style="medium">
        <color rgb="FFA5A5A5"/>
      </top>
      <bottom style="medium">
        <color rgb="FFA5A5A5"/>
      </bottom>
      <diagonal/>
    </border>
    <border>
      <left/>
      <right/>
      <top style="medium">
        <color rgb="FFA5A5A5"/>
      </top>
      <bottom style="medium">
        <color rgb="FFA5A5A5"/>
      </bottom>
      <diagonal/>
    </border>
    <border>
      <left/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medium">
        <color rgb="FFA5A5A5"/>
      </left>
      <right style="medium">
        <color rgb="FFA5A5A5"/>
      </right>
      <top style="medium">
        <color rgb="FFA5A5A5"/>
      </top>
      <bottom style="medium">
        <color rgb="FFA5A5A5"/>
      </bottom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  <border>
      <left/>
      <right style="medium">
        <color rgb="FFA5A5A5"/>
      </right>
      <top/>
      <bottom style="medium">
        <color rgb="FFA5A5A5"/>
      </bottom>
      <diagonal/>
    </border>
    <border>
      <left/>
      <right/>
      <top style="medium">
        <color rgb="FFA5A5A5"/>
      </top>
      <bottom/>
      <diagonal/>
    </border>
    <border>
      <left/>
      <right/>
      <top/>
      <bottom style="thin">
        <color rgb="FFD8D8D8"/>
      </bottom>
      <diagonal/>
    </border>
    <border>
      <left/>
      <right style="thin">
        <color rgb="FFD8D8D8"/>
      </right>
      <top/>
      <bottom/>
      <diagonal/>
    </border>
    <border>
      <left/>
      <right style="thin">
        <color rgb="FFD8D8D8"/>
      </right>
      <top/>
      <bottom style="thin">
        <color rgb="FFD8D8D8"/>
      </bottom>
      <diagonal/>
    </border>
    <border>
      <left/>
      <right style="thin">
        <color rgb="FFD8D8D8"/>
      </right>
      <top/>
      <bottom style="thin">
        <color rgb="FFD8D8D8"/>
      </bottom>
      <diagonal/>
    </border>
    <border>
      <left/>
      <right/>
      <top/>
      <bottom style="medium">
        <color rgb="FFA5A5A5"/>
      </bottom>
      <diagonal/>
    </border>
    <border>
      <left/>
      <right style="medium">
        <color rgb="FFA5A5A5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3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vertical="center"/>
    </xf>
    <xf numFmtId="0" fontId="2" fillId="4" borderId="2" xfId="0" applyFont="1" applyFill="1" applyBorder="1" applyAlignment="1">
      <alignment vertical="center"/>
    </xf>
    <xf numFmtId="0" fontId="2" fillId="5" borderId="3" xfId="0" applyFont="1" applyFill="1" applyBorder="1" applyAlignment="1">
      <alignment vertical="center"/>
    </xf>
    <xf numFmtId="0" fontId="2" fillId="5" borderId="4" xfId="0" applyFont="1" applyFill="1" applyBorder="1" applyAlignment="1">
      <alignment vertical="center"/>
    </xf>
    <xf numFmtId="0" fontId="2" fillId="5" borderId="5" xfId="0" applyFont="1" applyFill="1" applyBorder="1" applyAlignment="1">
      <alignment vertical="center"/>
    </xf>
    <xf numFmtId="0" fontId="2" fillId="4" borderId="6" xfId="0" applyFont="1" applyFill="1" applyBorder="1" applyAlignment="1">
      <alignment vertical="center"/>
    </xf>
    <xf numFmtId="0" fontId="5" fillId="4" borderId="2" xfId="0" applyFont="1" applyFill="1" applyBorder="1" applyAlignment="1">
      <alignment vertical="center"/>
    </xf>
    <xf numFmtId="164" fontId="6" fillId="0" borderId="7" xfId="0" applyNumberFormat="1" applyFont="1" applyBorder="1" applyAlignment="1">
      <alignment vertical="center"/>
    </xf>
    <xf numFmtId="0" fontId="5" fillId="4" borderId="1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8" fillId="6" borderId="1" xfId="0" applyFont="1" applyFill="1" applyBorder="1" applyAlignment="1">
      <alignment vertical="center"/>
    </xf>
    <xf numFmtId="0" fontId="2" fillId="6" borderId="1" xfId="0" applyFont="1" applyFill="1" applyBorder="1" applyAlignment="1">
      <alignment vertical="center"/>
    </xf>
    <xf numFmtId="0" fontId="6" fillId="4" borderId="1" xfId="0" applyFont="1" applyFill="1" applyBorder="1" applyAlignment="1">
      <alignment horizontal="right" vertical="center" wrapText="1"/>
    </xf>
    <xf numFmtId="0" fontId="2" fillId="4" borderId="1" xfId="0" applyFont="1" applyFill="1" applyBorder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vertical="center" wrapText="1"/>
    </xf>
    <xf numFmtId="0" fontId="2" fillId="5" borderId="8" xfId="0" applyFont="1" applyFill="1" applyBorder="1" applyAlignment="1">
      <alignment vertical="center"/>
    </xf>
    <xf numFmtId="0" fontId="2" fillId="5" borderId="8" xfId="0" applyFont="1" applyFill="1" applyBorder="1" applyAlignment="1">
      <alignment vertical="center" wrapText="1"/>
    </xf>
    <xf numFmtId="164" fontId="2" fillId="5" borderId="8" xfId="0" applyNumberFormat="1" applyFont="1" applyFill="1" applyBorder="1" applyAlignment="1">
      <alignment vertical="center"/>
    </xf>
    <xf numFmtId="165" fontId="2" fillId="0" borderId="8" xfId="0" applyNumberFormat="1" applyFont="1" applyBorder="1" applyAlignment="1">
      <alignment vertical="center"/>
    </xf>
    <xf numFmtId="166" fontId="2" fillId="5" borderId="8" xfId="0" applyNumberFormat="1" applyFont="1" applyFill="1" applyBorder="1" applyAlignment="1">
      <alignment vertical="center"/>
    </xf>
    <xf numFmtId="0" fontId="5" fillId="0" borderId="9" xfId="0" applyFont="1" applyBorder="1" applyAlignment="1">
      <alignment vertical="center"/>
    </xf>
    <xf numFmtId="164" fontId="5" fillId="0" borderId="9" xfId="0" applyNumberFormat="1" applyFont="1" applyBorder="1" applyAlignment="1">
      <alignment vertical="center"/>
    </xf>
    <xf numFmtId="164" fontId="2" fillId="0" borderId="8" xfId="0" applyNumberFormat="1" applyFont="1" applyBorder="1" applyAlignment="1">
      <alignment vertical="center"/>
    </xf>
    <xf numFmtId="0" fontId="9" fillId="4" borderId="1" xfId="0" applyFont="1" applyFill="1" applyBorder="1" applyAlignment="1">
      <alignment horizontal="right" vertical="center" wrapText="1"/>
    </xf>
    <xf numFmtId="0" fontId="2" fillId="5" borderId="10" xfId="0" applyFont="1" applyFill="1" applyBorder="1" applyAlignment="1">
      <alignment vertical="center"/>
    </xf>
    <xf numFmtId="0" fontId="2" fillId="5" borderId="10" xfId="0" applyFont="1" applyFill="1" applyBorder="1" applyAlignment="1">
      <alignment vertical="center" wrapText="1"/>
    </xf>
    <xf numFmtId="164" fontId="2" fillId="5" borderId="10" xfId="0" applyNumberFormat="1" applyFont="1" applyFill="1" applyBorder="1" applyAlignment="1">
      <alignment vertical="center"/>
    </xf>
    <xf numFmtId="164" fontId="2" fillId="0" borderId="10" xfId="0" applyNumberFormat="1" applyFont="1" applyBorder="1" applyAlignment="1">
      <alignment vertical="center"/>
    </xf>
    <xf numFmtId="164" fontId="5" fillId="0" borderId="11" xfId="0" applyNumberFormat="1" applyFont="1" applyBorder="1" applyAlignment="1">
      <alignment horizontal="right"/>
    </xf>
    <xf numFmtId="0" fontId="9" fillId="4" borderId="1" xfId="0" applyFont="1" applyFill="1" applyBorder="1" applyAlignment="1">
      <alignment horizontal="right" wrapText="1"/>
    </xf>
    <xf numFmtId="0" fontId="2" fillId="4" borderId="1" xfId="0" applyFont="1" applyFill="1" applyBorder="1"/>
    <xf numFmtId="0" fontId="10" fillId="4" borderId="1" xfId="0" applyFont="1" applyFill="1" applyBorder="1"/>
    <xf numFmtId="0" fontId="10" fillId="4" borderId="12" xfId="0" applyFont="1" applyFill="1" applyBorder="1"/>
    <xf numFmtId="0" fontId="2" fillId="0" borderId="0" xfId="0" applyFont="1" applyAlignment="1">
      <alignment horizontal="right"/>
    </xf>
    <xf numFmtId="0" fontId="2" fillId="0" borderId="13" xfId="0" applyFont="1" applyBorder="1"/>
    <xf numFmtId="0" fontId="2" fillId="0" borderId="13" xfId="0" applyFont="1" applyBorder="1" applyAlignment="1">
      <alignment wrapText="1"/>
    </xf>
    <xf numFmtId="0" fontId="2" fillId="0" borderId="0" xfId="0" applyFont="1"/>
    <xf numFmtId="0" fontId="2" fillId="0" borderId="14" xfId="0" applyFont="1" applyBorder="1" applyAlignment="1">
      <alignment horizontal="right"/>
    </xf>
    <xf numFmtId="0" fontId="10" fillId="5" borderId="15" xfId="0" applyFont="1" applyFill="1" applyBorder="1"/>
    <xf numFmtId="164" fontId="10" fillId="5" borderId="15" xfId="0" applyNumberFormat="1" applyFont="1" applyFill="1" applyBorder="1"/>
    <xf numFmtId="164" fontId="2" fillId="0" borderId="16" xfId="0" applyNumberFormat="1" applyFont="1" applyBorder="1" applyAlignment="1">
      <alignment horizontal="right"/>
    </xf>
    <xf numFmtId="0" fontId="10" fillId="0" borderId="0" xfId="0" applyFont="1"/>
    <xf numFmtId="0" fontId="2" fillId="0" borderId="17" xfId="0" applyFont="1" applyBorder="1"/>
    <xf numFmtId="0" fontId="2" fillId="0" borderId="18" xfId="0" applyFont="1" applyBorder="1"/>
    <xf numFmtId="0" fontId="5" fillId="0" borderId="11" xfId="0" applyFont="1" applyBorder="1"/>
    <xf numFmtId="14" fontId="2" fillId="5" borderId="8" xfId="0" applyNumberFormat="1" applyFont="1" applyFill="1" applyBorder="1" applyAlignment="1">
      <alignment vertical="center"/>
    </xf>
  </cellXfs>
  <cellStyles count="1">
    <cellStyle name="Normal" xfId="0" builtinId="0"/>
  </cellStyles>
  <dxfs count="4"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  <dxf>
      <font>
        <color rgb="FF006100"/>
      </font>
      <fill>
        <patternFill patternType="solid">
          <fgColor rgb="FFC6EFCE"/>
          <bgColor rgb="FFC6EFCE"/>
        </patternFill>
      </fill>
    </dxf>
    <dxf>
      <font>
        <color rgb="FF9C6500"/>
      </font>
      <fill>
        <patternFill patternType="solid">
          <fgColor rgb="FFFFEB9C"/>
          <bgColor rgb="FFFFEB9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88"/>
  <sheetViews>
    <sheetView showGridLines="0" tabSelected="1" topLeftCell="A46" workbookViewId="0">
      <selection activeCell="G62" sqref="G62"/>
    </sheetView>
  </sheetViews>
  <sheetFormatPr baseColWidth="10" defaultColWidth="14.42578125" defaultRowHeight="15" customHeight="1" x14ac:dyDescent="0.25"/>
  <cols>
    <col min="1" max="1" width="28.7109375" customWidth="1"/>
    <col min="2" max="2" width="24.140625" customWidth="1"/>
    <col min="3" max="3" width="12.42578125" customWidth="1"/>
    <col min="4" max="4" width="19.28515625" customWidth="1"/>
    <col min="5" max="5" width="28.28515625" customWidth="1"/>
    <col min="6" max="6" width="17.5703125" customWidth="1"/>
    <col min="7" max="7" width="22.42578125" customWidth="1"/>
    <col min="8" max="26" width="10.7109375" customWidth="1"/>
  </cols>
  <sheetData>
    <row r="1" spans="1:26" ht="18.75" customHeight="1" x14ac:dyDescent="0.25">
      <c r="A1" s="1" t="s">
        <v>27</v>
      </c>
      <c r="B1" s="2"/>
      <c r="C1" s="2"/>
      <c r="D1" s="2"/>
      <c r="E1" s="2"/>
      <c r="F1" s="2"/>
      <c r="G1" s="2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15.75" customHeight="1" x14ac:dyDescent="0.25">
      <c r="A2" s="4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 ht="15.75" customHeight="1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20.25" customHeight="1" x14ac:dyDescent="0.25">
      <c r="A4" s="6" t="s">
        <v>1</v>
      </c>
      <c r="B4" s="7"/>
      <c r="C4" s="8"/>
      <c r="D4" s="8"/>
      <c r="E4" s="9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20.25" customHeight="1" x14ac:dyDescent="0.25">
      <c r="A5" s="10" t="s">
        <v>2</v>
      </c>
      <c r="B5" s="7"/>
      <c r="C5" s="8"/>
      <c r="D5" s="8"/>
      <c r="E5" s="9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0.25" customHeight="1" x14ac:dyDescent="0.25">
      <c r="A6" s="11" t="s">
        <v>3</v>
      </c>
      <c r="B6" s="12">
        <v>25000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20.25" customHeight="1" x14ac:dyDescent="0.25">
      <c r="A7" s="13" t="s">
        <v>4</v>
      </c>
      <c r="B7" s="12">
        <f>G17+G29+G40+G61+G51+G71</f>
        <v>0</v>
      </c>
      <c r="C7" s="3"/>
      <c r="D7" s="14" t="s">
        <v>5</v>
      </c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20.25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20.25" customHeight="1" x14ac:dyDescent="0.25">
      <c r="A9" s="15" t="s">
        <v>6</v>
      </c>
      <c r="B9" s="16"/>
      <c r="C9" s="16"/>
      <c r="D9" s="16"/>
      <c r="E9" s="16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56.25" customHeight="1" x14ac:dyDescent="0.25">
      <c r="A10" s="17" t="s">
        <v>7</v>
      </c>
      <c r="B10" s="18" t="s">
        <v>26</v>
      </c>
      <c r="C10" s="18"/>
      <c r="D10" s="18"/>
      <c r="E10" s="18"/>
      <c r="F10" s="18"/>
      <c r="G10" s="18"/>
      <c r="H10" s="18"/>
      <c r="I10" s="18"/>
      <c r="J10" s="18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27.75" customHeight="1" x14ac:dyDescent="0.25">
      <c r="A11" s="19" t="s">
        <v>8</v>
      </c>
      <c r="B11" s="3" t="s">
        <v>9</v>
      </c>
      <c r="C11" s="3" t="s">
        <v>10</v>
      </c>
      <c r="D11" s="3" t="s">
        <v>11</v>
      </c>
      <c r="E11" s="3" t="s">
        <v>12</v>
      </c>
      <c r="F11" s="20" t="s">
        <v>13</v>
      </c>
      <c r="G11" s="20" t="s">
        <v>14</v>
      </c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0.25" customHeight="1" x14ac:dyDescent="0.25">
      <c r="A12" s="3">
        <v>1</v>
      </c>
      <c r="B12" s="21"/>
      <c r="C12" s="51"/>
      <c r="D12" s="21"/>
      <c r="E12" s="22"/>
      <c r="F12" s="23"/>
      <c r="G12" s="24">
        <f t="shared" ref="G12:G15" si="0">F12</f>
        <v>0</v>
      </c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20.25" customHeight="1" x14ac:dyDescent="0.25">
      <c r="A13" s="3">
        <f t="shared" ref="A13:A15" si="1">+A12+1</f>
        <v>2</v>
      </c>
      <c r="B13" s="21"/>
      <c r="C13" s="25"/>
      <c r="D13" s="21"/>
      <c r="E13" s="22"/>
      <c r="F13" s="23"/>
      <c r="G13" s="24">
        <f t="shared" si="0"/>
        <v>0</v>
      </c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20.25" customHeight="1" x14ac:dyDescent="0.25">
      <c r="A14" s="3">
        <f t="shared" si="1"/>
        <v>3</v>
      </c>
      <c r="B14" s="21"/>
      <c r="C14" s="21"/>
      <c r="D14" s="21"/>
      <c r="E14" s="22"/>
      <c r="F14" s="23"/>
      <c r="G14" s="24">
        <f t="shared" si="0"/>
        <v>0</v>
      </c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15.75" customHeight="1" x14ac:dyDescent="0.25">
      <c r="A15" s="3">
        <f t="shared" si="1"/>
        <v>4</v>
      </c>
      <c r="B15" s="21"/>
      <c r="C15" s="21"/>
      <c r="D15" s="21"/>
      <c r="E15" s="22"/>
      <c r="F15" s="23"/>
      <c r="G15" s="24">
        <f t="shared" si="0"/>
        <v>0</v>
      </c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15.75" customHeight="1" x14ac:dyDescent="0.25">
      <c r="A16" s="14" t="s">
        <v>15</v>
      </c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5.75" customHeight="1" x14ac:dyDescent="0.25">
      <c r="A17" s="3"/>
      <c r="B17" s="3"/>
      <c r="C17" s="3"/>
      <c r="D17" s="3"/>
      <c r="E17" s="26" t="s">
        <v>16</v>
      </c>
      <c r="F17" s="27">
        <f>SUM(F12:F16)</f>
        <v>0</v>
      </c>
      <c r="G17" s="27">
        <f>IF(SUM(G12:G16)&gt;B6*0.6,B6*0.6,SUM(G12:G16))</f>
        <v>0</v>
      </c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5.75" customHeight="1" x14ac:dyDescent="0.25">
      <c r="A18" s="3"/>
      <c r="B18" s="3"/>
      <c r="C18" s="3"/>
      <c r="D18" s="3"/>
      <c r="E18" s="3"/>
      <c r="F18" s="26" t="s">
        <v>17</v>
      </c>
      <c r="G18" s="27">
        <f>$B$6*0.5-G17</f>
        <v>12500</v>
      </c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9.7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1.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57.75" customHeight="1" x14ac:dyDescent="0.25">
      <c r="A21" s="17" t="s">
        <v>18</v>
      </c>
      <c r="B21" s="18" t="s">
        <v>19</v>
      </c>
      <c r="C21" s="18"/>
      <c r="D21" s="18"/>
      <c r="E21" s="18"/>
      <c r="F21" s="18"/>
      <c r="G21" s="18"/>
      <c r="H21" s="18"/>
      <c r="I21" s="18"/>
      <c r="J21" s="18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27.75" customHeight="1" x14ac:dyDescent="0.25">
      <c r="A22" s="19" t="s">
        <v>8</v>
      </c>
      <c r="B22" s="3" t="s">
        <v>9</v>
      </c>
      <c r="C22" s="3" t="s">
        <v>10</v>
      </c>
      <c r="D22" s="3" t="s">
        <v>11</v>
      </c>
      <c r="E22" s="3" t="s">
        <v>12</v>
      </c>
      <c r="F22" s="20" t="s">
        <v>13</v>
      </c>
      <c r="G22" s="20" t="s">
        <v>14</v>
      </c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0.25" customHeight="1" x14ac:dyDescent="0.25">
      <c r="A23" s="3">
        <f>+A15+1</f>
        <v>5</v>
      </c>
      <c r="B23" s="21"/>
      <c r="C23" s="21"/>
      <c r="D23" s="21"/>
      <c r="E23" s="22"/>
      <c r="F23" s="23"/>
      <c r="G23" s="28">
        <f t="shared" ref="G23:G27" si="2">F23</f>
        <v>0</v>
      </c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20.25" customHeight="1" x14ac:dyDescent="0.25">
      <c r="A24" s="3">
        <f t="shared" ref="A24:A27" si="3">+A23+1</f>
        <v>6</v>
      </c>
      <c r="B24" s="21"/>
      <c r="C24" s="21"/>
      <c r="D24" s="21"/>
      <c r="E24" s="22"/>
      <c r="F24" s="23"/>
      <c r="G24" s="28">
        <f t="shared" si="2"/>
        <v>0</v>
      </c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0.25" customHeight="1" x14ac:dyDescent="0.25">
      <c r="A25" s="3">
        <f t="shared" si="3"/>
        <v>7</v>
      </c>
      <c r="B25" s="21"/>
      <c r="C25" s="21"/>
      <c r="D25" s="21"/>
      <c r="E25" s="22"/>
      <c r="F25" s="23"/>
      <c r="G25" s="28">
        <f t="shared" si="2"/>
        <v>0</v>
      </c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0.25" customHeight="1" x14ac:dyDescent="0.25">
      <c r="A26" s="3">
        <f t="shared" si="3"/>
        <v>8</v>
      </c>
      <c r="B26" s="21"/>
      <c r="C26" s="21"/>
      <c r="D26" s="21"/>
      <c r="E26" s="22"/>
      <c r="F26" s="23"/>
      <c r="G26" s="28">
        <f t="shared" si="2"/>
        <v>0</v>
      </c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5.75" customHeight="1" x14ac:dyDescent="0.25">
      <c r="A27" s="3">
        <f t="shared" si="3"/>
        <v>9</v>
      </c>
      <c r="B27" s="21"/>
      <c r="C27" s="51"/>
      <c r="D27" s="21"/>
      <c r="E27" s="22"/>
      <c r="F27" s="23"/>
      <c r="G27" s="28">
        <f t="shared" si="2"/>
        <v>0</v>
      </c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15.75" customHeight="1" x14ac:dyDescent="0.25">
      <c r="A28" s="14" t="s">
        <v>15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15.75" customHeight="1" x14ac:dyDescent="0.25">
      <c r="A29" s="3"/>
      <c r="B29" s="3"/>
      <c r="C29" s="3"/>
      <c r="D29" s="3"/>
      <c r="E29" s="26" t="s">
        <v>16</v>
      </c>
      <c r="F29" s="27">
        <f>SUM(F23:F28)</f>
        <v>0</v>
      </c>
      <c r="G29" s="27">
        <f>IF(SUM(G23:G28)&gt;B6*0.5,B6*0.5,SUM(G23:G28))</f>
        <v>0</v>
      </c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15.75" customHeight="1" x14ac:dyDescent="0.25">
      <c r="A30" s="3"/>
      <c r="B30" s="3"/>
      <c r="C30" s="3"/>
      <c r="D30" s="3"/>
      <c r="E30" s="3"/>
      <c r="F30" s="26" t="s">
        <v>17</v>
      </c>
      <c r="G30" s="27">
        <f>$B$6*0.5-G29</f>
        <v>12500</v>
      </c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9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1.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58.5" customHeight="1" x14ac:dyDescent="0.25">
      <c r="A33" s="29" t="s">
        <v>20</v>
      </c>
      <c r="B33" s="18" t="s">
        <v>28</v>
      </c>
      <c r="C33" s="18"/>
      <c r="D33" s="18"/>
      <c r="E33" s="18"/>
      <c r="F33" s="18"/>
      <c r="G33" s="18"/>
      <c r="H33" s="18"/>
      <c r="I33" s="18"/>
      <c r="J33" s="18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6" customHeight="1" x14ac:dyDescent="0.25">
      <c r="A34" s="19" t="s">
        <v>8</v>
      </c>
      <c r="B34" s="3" t="s">
        <v>9</v>
      </c>
      <c r="C34" s="3" t="s">
        <v>10</v>
      </c>
      <c r="D34" s="3" t="s">
        <v>11</v>
      </c>
      <c r="E34" s="3" t="s">
        <v>12</v>
      </c>
      <c r="F34" s="20" t="s">
        <v>13</v>
      </c>
      <c r="G34" s="20" t="s">
        <v>14</v>
      </c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20.25" customHeight="1" x14ac:dyDescent="0.25">
      <c r="A35" s="3">
        <f>+A27+1</f>
        <v>10</v>
      </c>
      <c r="B35" s="21"/>
      <c r="C35" s="21"/>
      <c r="D35" s="21"/>
      <c r="E35" s="22"/>
      <c r="F35" s="23"/>
      <c r="G35" s="28">
        <f t="shared" ref="G35:G38" si="4">F35</f>
        <v>0</v>
      </c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20.25" customHeight="1" x14ac:dyDescent="0.25">
      <c r="A36" s="3">
        <f t="shared" ref="A36:A38" si="5">+A35+1</f>
        <v>11</v>
      </c>
      <c r="B36" s="21"/>
      <c r="C36" s="21"/>
      <c r="D36" s="21"/>
      <c r="E36" s="22"/>
      <c r="F36" s="23"/>
      <c r="G36" s="28">
        <f t="shared" si="4"/>
        <v>0</v>
      </c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20.25" customHeight="1" x14ac:dyDescent="0.25">
      <c r="A37" s="3">
        <f t="shared" si="5"/>
        <v>12</v>
      </c>
      <c r="B37" s="21"/>
      <c r="C37" s="21"/>
      <c r="D37" s="21"/>
      <c r="E37" s="22"/>
      <c r="F37" s="23"/>
      <c r="G37" s="28">
        <f t="shared" si="4"/>
        <v>0</v>
      </c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5.75" customHeight="1" x14ac:dyDescent="0.25">
      <c r="A38" s="3">
        <f t="shared" si="5"/>
        <v>13</v>
      </c>
      <c r="B38" s="21"/>
      <c r="C38" s="21"/>
      <c r="D38" s="21"/>
      <c r="E38" s="22"/>
      <c r="F38" s="23"/>
      <c r="G38" s="28">
        <f t="shared" si="4"/>
        <v>0</v>
      </c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5.75" customHeight="1" x14ac:dyDescent="0.25">
      <c r="A39" s="14" t="s">
        <v>15</v>
      </c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5.75" customHeight="1" x14ac:dyDescent="0.25">
      <c r="A40" s="3"/>
      <c r="B40" s="3"/>
      <c r="C40" s="3"/>
      <c r="D40" s="3"/>
      <c r="E40" s="26" t="s">
        <v>16</v>
      </c>
      <c r="F40" s="27">
        <f>SUM(F35:F39)</f>
        <v>0</v>
      </c>
      <c r="G40" s="27">
        <f>IF(SUM(G35:G39)&gt;B6*0.3,B6*0.3,SUM(G35:G39))</f>
        <v>0</v>
      </c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5.75" customHeight="1" x14ac:dyDescent="0.25">
      <c r="A41" s="3"/>
      <c r="B41" s="3"/>
      <c r="C41" s="3"/>
      <c r="D41" s="3"/>
      <c r="E41" s="3"/>
      <c r="F41" s="26" t="s">
        <v>17</v>
      </c>
      <c r="G41" s="27">
        <f>$B$6*0.4-G40</f>
        <v>10000</v>
      </c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57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1.5" customHeight="1" x14ac:dyDescent="0.25">
      <c r="A43" s="17" t="s">
        <v>22</v>
      </c>
      <c r="B43" s="18" t="s">
        <v>21</v>
      </c>
      <c r="C43" s="18"/>
      <c r="D43" s="18"/>
      <c r="E43" s="18"/>
      <c r="F43" s="18"/>
      <c r="G43" s="18"/>
      <c r="H43" s="18"/>
      <c r="I43" s="18"/>
      <c r="J43" s="18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20.2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2.25" customHeight="1" x14ac:dyDescent="0.25">
      <c r="A45" s="19" t="s">
        <v>8</v>
      </c>
      <c r="B45" s="3" t="s">
        <v>9</v>
      </c>
      <c r="C45" s="3" t="s">
        <v>10</v>
      </c>
      <c r="D45" s="3" t="s">
        <v>11</v>
      </c>
      <c r="E45" s="3" t="s">
        <v>12</v>
      </c>
      <c r="F45" s="20" t="s">
        <v>13</v>
      </c>
      <c r="G45" s="20" t="s">
        <v>14</v>
      </c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20.25" customHeight="1" x14ac:dyDescent="0.25">
      <c r="A46" s="3">
        <f>+A38+1</f>
        <v>14</v>
      </c>
      <c r="B46" s="30"/>
      <c r="C46" s="30"/>
      <c r="D46" s="30"/>
      <c r="E46" s="31"/>
      <c r="F46" s="32"/>
      <c r="G46" s="33">
        <f t="shared" ref="G46:G47" si="6">F46</f>
        <v>0</v>
      </c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20.25" customHeight="1" x14ac:dyDescent="0.25">
      <c r="A47" s="3">
        <f t="shared" ref="A47:A49" si="7">+A46+1</f>
        <v>15</v>
      </c>
      <c r="B47" s="30"/>
      <c r="C47" s="30"/>
      <c r="D47" s="30"/>
      <c r="E47" s="31"/>
      <c r="F47" s="32"/>
      <c r="G47" s="33">
        <f t="shared" si="6"/>
        <v>0</v>
      </c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20.25" customHeight="1" x14ac:dyDescent="0.25">
      <c r="A48" s="3">
        <f t="shared" si="7"/>
        <v>16</v>
      </c>
      <c r="B48" s="30"/>
      <c r="C48" s="30"/>
      <c r="D48" s="30"/>
      <c r="E48" s="31"/>
      <c r="F48" s="32"/>
      <c r="G48" s="33">
        <f t="shared" ref="G48:G49" si="8">+F48</f>
        <v>0</v>
      </c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5.75" customHeight="1" x14ac:dyDescent="0.25">
      <c r="A49" s="3">
        <f t="shared" si="7"/>
        <v>17</v>
      </c>
      <c r="B49" s="30"/>
      <c r="C49" s="30"/>
      <c r="D49" s="30"/>
      <c r="E49" s="31"/>
      <c r="F49" s="32"/>
      <c r="G49" s="33">
        <f t="shared" si="8"/>
        <v>0</v>
      </c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5.75" customHeight="1" x14ac:dyDescent="0.25">
      <c r="A50" s="14" t="s">
        <v>15</v>
      </c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5.75" customHeight="1" x14ac:dyDescent="0.25">
      <c r="A51" s="3"/>
      <c r="B51" s="3"/>
      <c r="C51" s="3"/>
      <c r="D51" s="3"/>
      <c r="E51" s="26" t="s">
        <v>16</v>
      </c>
      <c r="F51" s="27">
        <f>SUM(F46:F50)</f>
        <v>0</v>
      </c>
      <c r="G51" s="27">
        <f>IF(SUM(G46:G50)&gt;B6*0.3,B6*0.3,SUM(G46:G50))</f>
        <v>0</v>
      </c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5.75" x14ac:dyDescent="0.25">
      <c r="A52" s="3"/>
      <c r="B52" s="3"/>
      <c r="C52" s="3"/>
      <c r="D52" s="3"/>
      <c r="E52" s="3"/>
      <c r="F52" s="26" t="s">
        <v>17</v>
      </c>
      <c r="G52" s="27">
        <f>$B$6*0.3-G51</f>
        <v>7500</v>
      </c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20.2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48" customHeight="1" x14ac:dyDescent="0.25">
      <c r="A54" s="29" t="s">
        <v>23</v>
      </c>
      <c r="B54" s="18" t="s">
        <v>24</v>
      </c>
      <c r="C54" s="18"/>
      <c r="D54" s="18"/>
      <c r="E54" s="18"/>
      <c r="F54" s="18"/>
      <c r="G54" s="18"/>
      <c r="H54" s="18"/>
      <c r="I54" s="18"/>
      <c r="J54" s="18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0.75" customHeight="1" x14ac:dyDescent="0.25">
      <c r="A55" s="19" t="s">
        <v>8</v>
      </c>
      <c r="B55" s="3" t="s">
        <v>9</v>
      </c>
      <c r="C55" s="3" t="s">
        <v>10</v>
      </c>
      <c r="D55" s="3" t="s">
        <v>11</v>
      </c>
      <c r="E55" s="3" t="s">
        <v>12</v>
      </c>
      <c r="F55" s="20" t="s">
        <v>13</v>
      </c>
      <c r="G55" s="20" t="s">
        <v>14</v>
      </c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20.25" customHeight="1" x14ac:dyDescent="0.25">
      <c r="A56" s="3">
        <f>+A49+1</f>
        <v>18</v>
      </c>
      <c r="B56" s="21"/>
      <c r="C56" s="21"/>
      <c r="D56" s="21"/>
      <c r="E56" s="21"/>
      <c r="F56" s="23"/>
      <c r="G56" s="28">
        <f>F56</f>
        <v>0</v>
      </c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20.25" customHeight="1" x14ac:dyDescent="0.25">
      <c r="A57" s="3">
        <f t="shared" ref="A57:A59" si="9">+A56+1</f>
        <v>19</v>
      </c>
      <c r="B57" s="21"/>
      <c r="C57" s="21"/>
      <c r="D57" s="21"/>
      <c r="E57" s="21"/>
      <c r="F57" s="23"/>
      <c r="G57" s="28">
        <f t="shared" ref="G57:G59" si="10">+F57</f>
        <v>0</v>
      </c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20.25" customHeight="1" x14ac:dyDescent="0.25">
      <c r="A58" s="3">
        <f t="shared" si="9"/>
        <v>20</v>
      </c>
      <c r="B58" s="21"/>
      <c r="C58" s="21"/>
      <c r="D58" s="21"/>
      <c r="E58" s="21"/>
      <c r="F58" s="23"/>
      <c r="G58" s="28">
        <f t="shared" si="10"/>
        <v>0</v>
      </c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20.25" customHeight="1" x14ac:dyDescent="0.25">
      <c r="A59" s="3">
        <f t="shared" si="9"/>
        <v>21</v>
      </c>
      <c r="B59" s="21"/>
      <c r="C59" s="21"/>
      <c r="D59" s="21"/>
      <c r="E59" s="21"/>
      <c r="F59" s="23"/>
      <c r="G59" s="28">
        <f t="shared" si="10"/>
        <v>0</v>
      </c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5.75" customHeight="1" x14ac:dyDescent="0.25">
      <c r="A60" s="14" t="s">
        <v>15</v>
      </c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5.75" customHeight="1" x14ac:dyDescent="0.25">
      <c r="A61" s="3"/>
      <c r="B61" s="3"/>
      <c r="C61" s="3"/>
      <c r="D61" s="3"/>
      <c r="E61" s="26" t="s">
        <v>16</v>
      </c>
      <c r="F61" s="27">
        <f>SUM(F56:F60)</f>
        <v>0</v>
      </c>
      <c r="G61" s="27">
        <f>IF(SUM(G56:G60)&gt;B6*0.5,B6*0.5,SUM(G56:G60))</f>
        <v>0</v>
      </c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5.75" customHeight="1" x14ac:dyDescent="0.25">
      <c r="A62" s="3"/>
      <c r="B62" s="3"/>
      <c r="C62" s="3"/>
      <c r="D62" s="3"/>
      <c r="E62" s="3"/>
      <c r="F62" s="26" t="s">
        <v>17</v>
      </c>
      <c r="G62" s="34">
        <f>$B$6*0.5-G61</f>
        <v>12500</v>
      </c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63" customHeight="1" x14ac:dyDescent="0.3">
      <c r="A64" s="35" t="s">
        <v>25</v>
      </c>
      <c r="B64" s="36" t="s">
        <v>26</v>
      </c>
      <c r="C64" s="37"/>
      <c r="D64" s="37"/>
      <c r="E64" s="38"/>
      <c r="F64" s="38"/>
      <c r="G64" s="38"/>
      <c r="H64" s="37"/>
      <c r="I64" s="37"/>
      <c r="J64" s="37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1.5" customHeight="1" x14ac:dyDescent="0.25">
      <c r="A65" s="39" t="s">
        <v>8</v>
      </c>
      <c r="B65" s="40" t="s">
        <v>9</v>
      </c>
      <c r="C65" s="40" t="s">
        <v>10</v>
      </c>
      <c r="D65" s="40" t="s">
        <v>11</v>
      </c>
      <c r="E65" s="40" t="s">
        <v>12</v>
      </c>
      <c r="F65" s="41" t="s">
        <v>13</v>
      </c>
      <c r="G65" s="41" t="s">
        <v>14</v>
      </c>
      <c r="H65" s="42"/>
      <c r="I65" s="42"/>
      <c r="J65" s="42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20.25" customHeight="1" x14ac:dyDescent="0.25">
      <c r="A66" s="43">
        <f>+A58+1</f>
        <v>21</v>
      </c>
      <c r="B66" s="44"/>
      <c r="C66" s="44"/>
      <c r="D66" s="44"/>
      <c r="E66" s="44"/>
      <c r="F66" s="45"/>
      <c r="G66" s="46">
        <f>F66</f>
        <v>0</v>
      </c>
      <c r="H66" s="42"/>
      <c r="I66" s="42"/>
      <c r="J66" s="42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20.25" customHeight="1" x14ac:dyDescent="0.25">
      <c r="A67" s="43">
        <f t="shared" ref="A67:A69" si="11">+A66+1</f>
        <v>22</v>
      </c>
      <c r="B67" s="44"/>
      <c r="C67" s="44"/>
      <c r="D67" s="44"/>
      <c r="E67" s="44"/>
      <c r="F67" s="45"/>
      <c r="G67" s="46">
        <f t="shared" ref="G67:G69" si="12">+F67</f>
        <v>0</v>
      </c>
      <c r="H67" s="42"/>
      <c r="I67" s="42"/>
      <c r="J67" s="42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20.25" customHeight="1" x14ac:dyDescent="0.25">
      <c r="A68" s="43">
        <f t="shared" si="11"/>
        <v>23</v>
      </c>
      <c r="B68" s="44"/>
      <c r="C68" s="44"/>
      <c r="D68" s="44"/>
      <c r="E68" s="44"/>
      <c r="F68" s="45"/>
      <c r="G68" s="46">
        <f t="shared" si="12"/>
        <v>0</v>
      </c>
      <c r="H68" s="42"/>
      <c r="I68" s="42"/>
      <c r="J68" s="42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20.25" customHeight="1" x14ac:dyDescent="0.25">
      <c r="A69" s="43">
        <f t="shared" si="11"/>
        <v>24</v>
      </c>
      <c r="B69" s="44"/>
      <c r="C69" s="44"/>
      <c r="D69" s="44"/>
      <c r="E69" s="44"/>
      <c r="F69" s="45"/>
      <c r="G69" s="46">
        <f t="shared" si="12"/>
        <v>0</v>
      </c>
      <c r="H69" s="42"/>
      <c r="I69" s="42"/>
      <c r="J69" s="42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20.25" customHeight="1" x14ac:dyDescent="0.25">
      <c r="A70" s="47" t="s">
        <v>15</v>
      </c>
      <c r="B70" s="42"/>
      <c r="C70" s="42"/>
      <c r="D70" s="42"/>
      <c r="E70" s="48"/>
      <c r="F70" s="48"/>
      <c r="G70" s="48"/>
      <c r="H70" s="42"/>
      <c r="I70" s="42"/>
      <c r="J70" s="42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5.75" customHeight="1" x14ac:dyDescent="0.25">
      <c r="A71" s="42"/>
      <c r="B71" s="42"/>
      <c r="C71" s="42"/>
      <c r="D71" s="49"/>
      <c r="E71" s="50" t="s">
        <v>16</v>
      </c>
      <c r="F71" s="34">
        <f>SUM(F66:F70)</f>
        <v>0</v>
      </c>
      <c r="G71" s="34">
        <f>IF(SUM(G66:G70)&gt;B6*0.5,B6*0.5,SUM(G66:G70))</f>
        <v>0</v>
      </c>
      <c r="H71" s="42"/>
      <c r="I71" s="42"/>
      <c r="J71" s="42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5.75" customHeight="1" x14ac:dyDescent="0.25">
      <c r="A72" s="3"/>
      <c r="B72" s="3"/>
      <c r="C72" s="3"/>
      <c r="D72" s="3"/>
      <c r="E72" s="3"/>
      <c r="F72" s="26" t="s">
        <v>17</v>
      </c>
      <c r="G72" s="34">
        <f>$B$6*0.5-G71</f>
        <v>12500</v>
      </c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71.2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5"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5"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5"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5"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5"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5"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5"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5"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15.75" customHeight="1" x14ac:dyDescent="0.25"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</sheetData>
  <conditionalFormatting sqref="B7">
    <cfRule type="cellIs" dxfId="3" priority="1" operator="equal">
      <formula>$B$6</formula>
    </cfRule>
    <cfRule type="cellIs" dxfId="2" priority="2" operator="greaterThan">
      <formula>$B$6</formula>
    </cfRule>
    <cfRule type="cellIs" dxfId="1" priority="3" operator="between">
      <formula>" € -   "</formula>
      <formula>" € -   "</formula>
    </cfRule>
    <cfRule type="cellIs" dxfId="0" priority="4" operator="lessThan">
      <formula>$B$6</formula>
    </cfRule>
  </conditionalFormatting>
  <dataValidations count="1">
    <dataValidation type="date" allowBlank="1" showInputMessage="1" showErrorMessage="1" prompt="La factura debe tener fecha entre el 8/05/2025 al 8/05/2026" sqref="C59 C49 C15 C27 C38 C12 C13:C14 C23 C24:C26 C35 C36:C37 C46 C47:C48 C56 C57:C58 C66 C67:C68 C69" xr:uid="{00000000-0002-0000-0000-000000000000}">
      <formula1>45785</formula1>
      <formula2>46150</formula2>
    </dataValidation>
  </dataValidation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Compluemprende</dc:creator>
  <cp:lastModifiedBy>ANA ISABEL FERRER MANJON</cp:lastModifiedBy>
  <dcterms:created xsi:type="dcterms:W3CDTF">2021-01-12T08:47:17Z</dcterms:created>
  <dcterms:modified xsi:type="dcterms:W3CDTF">2025-12-17T08:03:20Z</dcterms:modified>
</cp:coreProperties>
</file>